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5480" windowHeight="9600" activeTab="0"/>
  </bookViews>
  <sheets>
    <sheet name="EMI" sheetId="1" r:id="rId1"/>
  </sheets>
  <definedNames>
    <definedName name="nSkip">15</definedName>
  </definedNames>
  <calcPr fullCalcOnLoad="1"/>
</workbook>
</file>

<file path=xl/sharedStrings.xml><?xml version="1.0" encoding="utf-8"?>
<sst xmlns="http://schemas.openxmlformats.org/spreadsheetml/2006/main" count="17" uniqueCount="17">
  <si>
    <t>Period</t>
  </si>
  <si>
    <t>Payment</t>
  </si>
  <si>
    <t>Principal</t>
  </si>
  <si>
    <t>Interest</t>
  </si>
  <si>
    <t>Total Interest Paid</t>
  </si>
  <si>
    <t>New Payoff Amount</t>
  </si>
  <si>
    <t/>
  </si>
  <si>
    <t>LOAN  REPAYMENT</t>
  </si>
  <si>
    <t>Loan  Amount:</t>
  </si>
  <si>
    <t>Annual Interest Rate:</t>
  </si>
  <si>
    <t>Length of Loan (in Years):</t>
  </si>
  <si>
    <t>Number of Payments Per Year:</t>
  </si>
  <si>
    <t>Total Number of Periods:</t>
  </si>
  <si>
    <t>Payment Per Period:</t>
  </si>
  <si>
    <t>Total Interest Paid:</t>
  </si>
  <si>
    <t>Total Payments:</t>
  </si>
  <si>
    <t>XYZ LIMITED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</si>
</sst>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[$-409]dddd\,\ mmmm\ dd\,\ yyyy"/>
    <numFmt numFmtId="185" formatCode="[$-409]h:mm:ss\ AM/PM"/>
    <numFmt numFmtId="186" formatCode="#,##0.00_ ;[Red]\-#,##0.00\ "/>
    <numFmt numFmtId="187" formatCode="#,##0.00000_ ;[Red]\-#,##0.00000\ "/>
    <numFmt numFmtId="188" formatCode="0.0"/>
    <numFmt numFmtId="189" formatCode="0.0%"/>
    <numFmt numFmtId="190" formatCode="_(* #,##0.000_);_(* \(#,##0.000\);_(* &quot;-&quot;??_);_(@_)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000_);_(* \(#,##0.0000\);_(* &quot;-&quot;??_);_(@_)"/>
    <numFmt numFmtId="195" formatCode="_(* #,##0.00000_);_(* \(#,##0.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5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0" fillId="32" borderId="0" xfId="0" applyFont="1" applyFill="1" applyAlignment="1" applyProtection="1">
      <alignment/>
      <protection/>
    </xf>
    <xf numFmtId="0" fontId="20" fillId="32" borderId="0" xfId="0" applyFont="1" applyFill="1" applyAlignment="1" applyProtection="1">
      <alignment horizontal="center"/>
      <protection/>
    </xf>
    <xf numFmtId="4" fontId="20" fillId="32" borderId="0" xfId="0" applyNumberFormat="1" applyFont="1" applyFill="1" applyAlignment="1" applyProtection="1">
      <alignment/>
      <protection/>
    </xf>
    <xf numFmtId="0" fontId="20" fillId="32" borderId="0" xfId="0" applyFont="1" applyFill="1" applyAlignment="1" applyProtection="1" quotePrefix="1">
      <alignment/>
      <protection/>
    </xf>
    <xf numFmtId="4" fontId="20" fillId="32" borderId="0" xfId="0" applyNumberFormat="1" applyFont="1" applyFill="1" applyAlignment="1" applyProtection="1">
      <alignment horizontal="center"/>
      <protection/>
    </xf>
    <xf numFmtId="3" fontId="20" fillId="32" borderId="10" xfId="44" applyNumberFormat="1" applyFont="1" applyFill="1" applyBorder="1" applyAlignment="1" applyProtection="1">
      <alignment/>
      <protection locked="0"/>
    </xf>
    <xf numFmtId="10" fontId="20" fillId="32" borderId="11" xfId="0" applyNumberFormat="1" applyFont="1" applyFill="1" applyBorder="1" applyAlignment="1" applyProtection="1">
      <alignment/>
      <protection locked="0"/>
    </xf>
    <xf numFmtId="4" fontId="20" fillId="32" borderId="0" xfId="0" applyNumberFormat="1" applyFont="1" applyFill="1" applyBorder="1" applyAlignment="1" applyProtection="1">
      <alignment/>
      <protection/>
    </xf>
    <xf numFmtId="191" fontId="20" fillId="32" borderId="10" xfId="0" applyNumberFormat="1" applyFont="1" applyFill="1" applyBorder="1" applyAlignment="1" applyProtection="1">
      <alignment/>
      <protection locked="0"/>
    </xf>
    <xf numFmtId="3" fontId="20" fillId="32" borderId="12" xfId="0" applyNumberFormat="1" applyFont="1" applyFill="1" applyBorder="1" applyAlignment="1" applyProtection="1">
      <alignment/>
      <protection locked="0"/>
    </xf>
    <xf numFmtId="3" fontId="20" fillId="32" borderId="11" xfId="0" applyNumberFormat="1" applyFont="1" applyFill="1" applyBorder="1" applyAlignment="1" applyProtection="1">
      <alignment/>
      <protection/>
    </xf>
    <xf numFmtId="4" fontId="20" fillId="32" borderId="10" xfId="44" applyNumberFormat="1" applyFont="1" applyFill="1" applyBorder="1" applyAlignment="1" applyProtection="1">
      <alignment/>
      <protection/>
    </xf>
    <xf numFmtId="4" fontId="20" fillId="32" borderId="12" xfId="0" applyNumberFormat="1" applyFont="1" applyFill="1" applyBorder="1" applyAlignment="1" applyProtection="1">
      <alignment/>
      <protection/>
    </xf>
    <xf numFmtId="4" fontId="20" fillId="32" borderId="11" xfId="0" applyNumberFormat="1" applyFont="1" applyFill="1" applyBorder="1" applyAlignment="1" applyProtection="1">
      <alignment/>
      <protection/>
    </xf>
    <xf numFmtId="0" fontId="20" fillId="32" borderId="13" xfId="0" applyFont="1" applyFill="1" applyBorder="1" applyAlignment="1" applyProtection="1">
      <alignment horizontal="center" vertical="center" wrapText="1"/>
      <protection/>
    </xf>
    <xf numFmtId="4" fontId="20" fillId="32" borderId="14" xfId="0" applyNumberFormat="1" applyFont="1" applyFill="1" applyBorder="1" applyAlignment="1" applyProtection="1">
      <alignment horizontal="center" vertical="center" wrapText="1"/>
      <protection/>
    </xf>
    <xf numFmtId="4" fontId="20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5" xfId="0" applyFont="1" applyFill="1" applyBorder="1" applyAlignment="1" applyProtection="1">
      <alignment horizontal="center"/>
      <protection/>
    </xf>
    <xf numFmtId="4" fontId="20" fillId="32" borderId="16" xfId="0" applyNumberFormat="1" applyFont="1" applyFill="1" applyBorder="1" applyAlignment="1" applyProtection="1">
      <alignment/>
      <protection/>
    </xf>
    <xf numFmtId="4" fontId="20" fillId="32" borderId="12" xfId="0" applyNumberFormat="1" applyFont="1" applyFill="1" applyBorder="1" applyAlignment="1" applyProtection="1">
      <alignment/>
      <protection/>
    </xf>
    <xf numFmtId="0" fontId="20" fillId="32" borderId="17" xfId="0" applyFont="1" applyFill="1" applyBorder="1" applyAlignment="1" applyProtection="1">
      <alignment horizontal="center"/>
      <protection/>
    </xf>
    <xf numFmtId="4" fontId="20" fillId="32" borderId="18" xfId="0" applyNumberFormat="1" applyFont="1" applyFill="1" applyBorder="1" applyAlignment="1" applyProtection="1">
      <alignment/>
      <protection/>
    </xf>
    <xf numFmtId="4" fontId="20" fillId="32" borderId="11" xfId="0" applyNumberFormat="1" applyFont="1" applyFill="1" applyBorder="1" applyAlignment="1" applyProtection="1">
      <alignment/>
      <protection/>
    </xf>
    <xf numFmtId="0" fontId="21" fillId="32" borderId="0" xfId="0" applyFont="1" applyFill="1" applyAlignment="1">
      <alignment horizontal="center"/>
    </xf>
    <xf numFmtId="4" fontId="20" fillId="32" borderId="19" xfId="0" applyNumberFormat="1" applyFont="1" applyFill="1" applyBorder="1" applyAlignment="1" applyProtection="1">
      <alignment horizontal="right"/>
      <protection/>
    </xf>
    <xf numFmtId="4" fontId="20" fillId="32" borderId="18" xfId="0" applyNumberFormat="1" applyFont="1" applyFill="1" applyBorder="1" applyAlignment="1" applyProtection="1">
      <alignment/>
      <protection/>
    </xf>
    <xf numFmtId="4" fontId="20" fillId="32" borderId="0" xfId="0" applyNumberFormat="1" applyFont="1" applyFill="1" applyBorder="1" applyAlignment="1" applyProtection="1">
      <alignment horizontal="right"/>
      <protection/>
    </xf>
    <xf numFmtId="4" fontId="20" fillId="32" borderId="0" xfId="0" applyNumberFormat="1" applyFont="1" applyFill="1" applyBorder="1" applyAlignment="1" applyProtection="1">
      <alignment/>
      <protection/>
    </xf>
    <xf numFmtId="4" fontId="20" fillId="32" borderId="20" xfId="0" applyNumberFormat="1" applyFont="1" applyFill="1" applyBorder="1" applyAlignment="1" applyProtection="1">
      <alignment horizontal="right"/>
      <protection/>
    </xf>
    <xf numFmtId="4" fontId="20" fillId="32" borderId="14" xfId="0" applyNumberFormat="1" applyFont="1" applyFill="1" applyBorder="1" applyAlignment="1" applyProtection="1">
      <alignment/>
      <protection/>
    </xf>
    <xf numFmtId="4" fontId="20" fillId="32" borderId="21" xfId="0" applyNumberFormat="1" applyFont="1" applyFill="1" applyBorder="1" applyAlignment="1" applyProtection="1">
      <alignment horizontal="right"/>
      <protection/>
    </xf>
    <xf numFmtId="4" fontId="20" fillId="32" borderId="16" xfId="0" applyNumberFormat="1" applyFont="1" applyFill="1" applyBorder="1" applyAlignment="1" applyProtection="1">
      <alignment/>
      <protection/>
    </xf>
    <xf numFmtId="0" fontId="21" fillId="32" borderId="0" xfId="0" applyFont="1" applyFill="1" applyAlignment="1" applyProtection="1">
      <alignment horizontal="center"/>
      <protection/>
    </xf>
    <xf numFmtId="0" fontId="21" fillId="32" borderId="22" xfId="0" applyFont="1" applyFill="1" applyBorder="1" applyAlignment="1" applyProtection="1">
      <alignment horizontal="center" vertical="center" wrapText="1"/>
      <protection/>
    </xf>
    <xf numFmtId="0" fontId="21" fillId="32" borderId="23" xfId="0" applyFont="1" applyFill="1" applyBorder="1" applyAlignment="1">
      <alignment horizontal="center" vertical="center"/>
    </xf>
    <xf numFmtId="0" fontId="21" fillId="32" borderId="24" xfId="0" applyFont="1" applyFill="1" applyBorder="1" applyAlignment="1">
      <alignment horizontal="center" vertical="center"/>
    </xf>
    <xf numFmtId="0" fontId="21" fillId="32" borderId="25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/>
    </xf>
    <xf numFmtId="0" fontId="21" fillId="32" borderId="28" xfId="0" applyFont="1" applyFill="1" applyBorder="1" applyAlignment="1">
      <alignment horizontal="center" vertical="center"/>
    </xf>
    <xf numFmtId="0" fontId="21" fillId="32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="80" zoomScaleNormal="80" zoomScalePageLayoutView="0" workbookViewId="0" topLeftCell="B1">
      <selection activeCell="E23" sqref="E23"/>
    </sheetView>
  </sheetViews>
  <sheetFormatPr defaultColWidth="0" defaultRowHeight="12.75" customHeight="1" zeroHeight="1"/>
  <cols>
    <col min="1" max="1" width="0.9921875" style="1" hidden="1" customWidth="1"/>
    <col min="2" max="2" width="7.28125" style="2" bestFit="1" customWidth="1"/>
    <col min="3" max="4" width="13.57421875" style="3" bestFit="1" customWidth="1"/>
    <col min="5" max="5" width="12.00390625" style="3" bestFit="1" customWidth="1"/>
    <col min="6" max="6" width="18.7109375" style="3" bestFit="1" customWidth="1"/>
    <col min="7" max="7" width="20.00390625" style="3" bestFit="1" customWidth="1"/>
    <col min="8" max="8" width="5.7109375" style="1" customWidth="1"/>
    <col min="9" max="16384" width="0" style="1" hidden="1" customWidth="1"/>
  </cols>
  <sheetData>
    <row r="1" ht="0.75" customHeight="1">
      <c r="H1" s="4" t="s">
        <v>6</v>
      </c>
    </row>
    <row r="2" spans="1:8" ht="18.75">
      <c r="A2" s="33" t="s">
        <v>7</v>
      </c>
      <c r="B2" s="24"/>
      <c r="C2" s="24"/>
      <c r="D2" s="24"/>
      <c r="E2" s="24"/>
      <c r="F2" s="24"/>
      <c r="G2" s="24"/>
      <c r="H2" s="24"/>
    </row>
    <row r="3" spans="3:7" ht="4.5" customHeight="1" thickBot="1">
      <c r="C3" s="5"/>
      <c r="E3" s="5"/>
      <c r="F3" s="5"/>
      <c r="G3" s="5"/>
    </row>
    <row r="4" spans="2:7" ht="14.25">
      <c r="B4" s="34" t="s">
        <v>16</v>
      </c>
      <c r="C4" s="35"/>
      <c r="D4" s="36"/>
      <c r="E4" s="29" t="s">
        <v>8</v>
      </c>
      <c r="F4" s="30"/>
      <c r="G4" s="6">
        <v>25000000</v>
      </c>
    </row>
    <row r="5" spans="2:7" ht="15" thickBot="1">
      <c r="B5" s="37"/>
      <c r="C5" s="38"/>
      <c r="D5" s="39"/>
      <c r="E5" s="25" t="s">
        <v>9</v>
      </c>
      <c r="F5" s="26"/>
      <c r="G5" s="7">
        <v>0.145</v>
      </c>
    </row>
    <row r="6" spans="2:7" ht="3.75" customHeight="1" thickBot="1">
      <c r="B6" s="37"/>
      <c r="C6" s="38"/>
      <c r="D6" s="39"/>
      <c r="E6" s="27"/>
      <c r="F6" s="28"/>
      <c r="G6" s="8">
        <v>3</v>
      </c>
    </row>
    <row r="7" spans="2:7" ht="14.25">
      <c r="B7" s="37"/>
      <c r="C7" s="38"/>
      <c r="D7" s="39"/>
      <c r="E7" s="29" t="s">
        <v>10</v>
      </c>
      <c r="F7" s="30"/>
      <c r="G7" s="9">
        <v>10</v>
      </c>
    </row>
    <row r="8" spans="2:7" ht="12.75" customHeight="1">
      <c r="B8" s="37"/>
      <c r="C8" s="38"/>
      <c r="D8" s="39"/>
      <c r="E8" s="31" t="s">
        <v>11</v>
      </c>
      <c r="F8" s="32"/>
      <c r="G8" s="10">
        <v>12</v>
      </c>
    </row>
    <row r="9" spans="2:7" ht="15" thickBot="1">
      <c r="B9" s="37"/>
      <c r="C9" s="38"/>
      <c r="D9" s="39"/>
      <c r="E9" s="25" t="s">
        <v>12</v>
      </c>
      <c r="F9" s="26"/>
      <c r="G9" s="11">
        <f>G8*G7</f>
        <v>120</v>
      </c>
    </row>
    <row r="10" spans="2:7" ht="3.75" customHeight="1" thickBot="1">
      <c r="B10" s="37"/>
      <c r="C10" s="38"/>
      <c r="D10" s="39"/>
      <c r="E10" s="27"/>
      <c r="F10" s="28"/>
      <c r="G10" s="8"/>
    </row>
    <row r="11" spans="2:7" ht="14.25">
      <c r="B11" s="37"/>
      <c r="C11" s="38"/>
      <c r="D11" s="39"/>
      <c r="E11" s="29" t="s">
        <v>13</v>
      </c>
      <c r="F11" s="30"/>
      <c r="G11" s="12">
        <f>-PMT((G5/G8),G9,G4)</f>
        <v>395716.97350017156</v>
      </c>
    </row>
    <row r="12" spans="2:7" ht="14.25">
      <c r="B12" s="37"/>
      <c r="C12" s="38"/>
      <c r="D12" s="39"/>
      <c r="E12" s="31" t="s">
        <v>14</v>
      </c>
      <c r="F12" s="32"/>
      <c r="G12" s="13">
        <f>G13-G4</f>
        <v>22486036.820020586</v>
      </c>
    </row>
    <row r="13" spans="2:7" ht="15" thickBot="1">
      <c r="B13" s="40"/>
      <c r="C13" s="41"/>
      <c r="D13" s="42"/>
      <c r="E13" s="25" t="s">
        <v>15</v>
      </c>
      <c r="F13" s="26"/>
      <c r="G13" s="14">
        <f>G11*G9</f>
        <v>47486036.820020586</v>
      </c>
    </row>
    <row r="14" ht="3.75" customHeight="1" thickBot="1"/>
    <row r="15" spans="2:7" ht="25.5" customHeight="1">
      <c r="B15" s="15" t="s">
        <v>0</v>
      </c>
      <c r="C15" s="16" t="s">
        <v>1</v>
      </c>
      <c r="D15" s="16" t="s">
        <v>2</v>
      </c>
      <c r="E15" s="16" t="s">
        <v>3</v>
      </c>
      <c r="F15" s="16" t="s">
        <v>4</v>
      </c>
      <c r="G15" s="17" t="s">
        <v>5</v>
      </c>
    </row>
    <row r="16" spans="2:7" ht="14.25">
      <c r="B16" s="18">
        <f aca="true" t="shared" si="0" ref="B16:B79">IF(((ROW()-nSkip)&lt;=$G$9),(ROW()-nSkip),"")</f>
        <v>1</v>
      </c>
      <c r="C16" s="19">
        <f>IF((B16&lt;=$G$9),-PMT(($G$5/$G$8),$G$9,$G$4),"")</f>
        <v>395716.97350017156</v>
      </c>
      <c r="D16" s="19">
        <f>IF(((ROW()-nSkip)&lt;=$G$9),-PPMT(($G$5/$G$8),B16,$G$9,$G$4),"")</f>
        <v>93633.64016683822</v>
      </c>
      <c r="E16" s="19">
        <f>IF(((ROW()-nSkip)&lt;=$G$9),-IPMT(($G$5/$G$8),B16,$G$9,$G$4),"")</f>
        <v>302083.3333333333</v>
      </c>
      <c r="F16" s="19">
        <f>IF(((ROW()-nSkip)&lt;=$G$9),E16,"")</f>
        <v>302083.3333333333</v>
      </c>
      <c r="G16" s="20">
        <f>IF(((ROW()-nSkip)&lt;=$G$9),(G4-D16),"")</f>
        <v>24906366.359833162</v>
      </c>
    </row>
    <row r="17" spans="2:7" ht="14.25">
      <c r="B17" s="18">
        <f t="shared" si="0"/>
        <v>2</v>
      </c>
      <c r="C17" s="19">
        <f>IF((B17&lt;=$G$9),-PMT(($G$5/$G$8),$G$9,$G$4),"")</f>
        <v>395716.97350017156</v>
      </c>
      <c r="D17" s="19">
        <f>IF(((ROW()-nSkip)&lt;=$G$9),-PPMT(($G$5/$G$8),B17,$G$9,$G$4),"")</f>
        <v>94765.04665218749</v>
      </c>
      <c r="E17" s="19">
        <f aca="true" t="shared" si="1" ref="E17:E80">IF(((ROW()-nSkip)&lt;=$G$9),-IPMT(($G$5/$G$8),B17,$G$9,$G$4),"")</f>
        <v>300951.926847984</v>
      </c>
      <c r="F17" s="19">
        <f aca="true" t="shared" si="2" ref="F17:F80">IF(((ROW()-nSkip)&lt;=$G$9),(E17+F16),"")</f>
        <v>603035.2601813173</v>
      </c>
      <c r="G17" s="20">
        <f aca="true" t="shared" si="3" ref="G17:G80">IF(((ROW()-nSkip)&lt;=$G$9),(G16-D17),"")</f>
        <v>24811601.313180976</v>
      </c>
    </row>
    <row r="18" spans="2:7" ht="14.25">
      <c r="B18" s="18">
        <f t="shared" si="0"/>
        <v>3</v>
      </c>
      <c r="C18" s="19">
        <f>IF((B18&lt;=$G$9),-PMT(($G$5/$G$8),$G$9,$G$4),"")</f>
        <v>395716.97350017156</v>
      </c>
      <c r="D18" s="19">
        <f>IF(((ROW()-nSkip)&lt;=$G$9),-PPMT(($G$5/$G$8),B18,$G$9,$G$4),"")</f>
        <v>95910.12429923477</v>
      </c>
      <c r="E18" s="19">
        <f t="shared" si="1"/>
        <v>299806.8492009368</v>
      </c>
      <c r="F18" s="19">
        <f t="shared" si="2"/>
        <v>902842.1093822541</v>
      </c>
      <c r="G18" s="20">
        <f t="shared" si="3"/>
        <v>24715691.18888174</v>
      </c>
    </row>
    <row r="19" spans="2:7" ht="14.25">
      <c r="B19" s="18">
        <f t="shared" si="0"/>
        <v>4</v>
      </c>
      <c r="C19" s="19">
        <f>IF((B19&lt;=$G$9),-PMT(($G$5/$G$8),$G$9,$G$4),"")</f>
        <v>395716.97350017156</v>
      </c>
      <c r="D19" s="19">
        <f>IF(((ROW()-nSkip)&lt;=$G$9),-PPMT(($G$5/$G$8),B19,$G$9,$G$4),"")</f>
        <v>97069.03830118386</v>
      </c>
      <c r="E19" s="19">
        <f t="shared" si="1"/>
        <v>298647.93519898766</v>
      </c>
      <c r="F19" s="19">
        <f t="shared" si="2"/>
        <v>1201490.0445812417</v>
      </c>
      <c r="G19" s="20">
        <f t="shared" si="3"/>
        <v>24618622.150580555</v>
      </c>
    </row>
    <row r="20" spans="2:7" ht="14.25">
      <c r="B20" s="18">
        <f t="shared" si="0"/>
        <v>5</v>
      </c>
      <c r="C20" s="19">
        <f aca="true" t="shared" si="4" ref="C20:C83">IF((B20&lt;=$G$9),-PMT(($G$5/$G$8),$G$9,$G$4),"")</f>
        <v>395716.97350017156</v>
      </c>
      <c r="D20" s="19">
        <f aca="true" t="shared" si="5" ref="D20:D75">IF(((ROW()-nSkip)&lt;=$G$9),-PPMT(($G$5/$G$8),B20,$G$9,$G$4),"")</f>
        <v>98241.95584732314</v>
      </c>
      <c r="E20" s="19">
        <f t="shared" si="1"/>
        <v>297475.0176528484</v>
      </c>
      <c r="F20" s="19">
        <f t="shared" si="2"/>
        <v>1498965.0622340902</v>
      </c>
      <c r="G20" s="20">
        <f t="shared" si="3"/>
        <v>24520380.194733232</v>
      </c>
    </row>
    <row r="21" spans="2:7" ht="14.25">
      <c r="B21" s="18">
        <f t="shared" si="0"/>
        <v>6</v>
      </c>
      <c r="C21" s="19">
        <f t="shared" si="4"/>
        <v>395716.97350017156</v>
      </c>
      <c r="D21" s="19">
        <f t="shared" si="5"/>
        <v>99429.046147145</v>
      </c>
      <c r="E21" s="19">
        <f t="shared" si="1"/>
        <v>296287.9273530266</v>
      </c>
      <c r="F21" s="19">
        <f t="shared" si="2"/>
        <v>1795252.9895871168</v>
      </c>
      <c r="G21" s="20">
        <f t="shared" si="3"/>
        <v>24420951.148586087</v>
      </c>
    </row>
    <row r="22" spans="2:7" ht="14.25">
      <c r="B22" s="18">
        <f t="shared" si="0"/>
        <v>7</v>
      </c>
      <c r="C22" s="19">
        <f t="shared" si="4"/>
        <v>395716.97350017156</v>
      </c>
      <c r="D22" s="19">
        <f t="shared" si="5"/>
        <v>100630.4804547563</v>
      </c>
      <c r="E22" s="19">
        <f t="shared" si="1"/>
        <v>295086.4930454152</v>
      </c>
      <c r="F22" s="19">
        <f t="shared" si="2"/>
        <v>2090339.482632532</v>
      </c>
      <c r="G22" s="20">
        <f t="shared" si="3"/>
        <v>24320320.66813133</v>
      </c>
    </row>
    <row r="23" spans="2:7" ht="14.25">
      <c r="B23" s="18">
        <f t="shared" si="0"/>
        <v>8</v>
      </c>
      <c r="C23" s="19">
        <f t="shared" si="4"/>
        <v>395716.97350017156</v>
      </c>
      <c r="D23" s="19">
        <f t="shared" si="5"/>
        <v>101846.4320935846</v>
      </c>
      <c r="E23" s="19">
        <f t="shared" si="1"/>
        <v>293870.54140658694</v>
      </c>
      <c r="F23" s="19">
        <f t="shared" si="2"/>
        <v>2384210.024039119</v>
      </c>
      <c r="G23" s="20">
        <f t="shared" si="3"/>
        <v>24218474.236037746</v>
      </c>
    </row>
    <row r="24" spans="2:7" ht="14.25">
      <c r="B24" s="18">
        <f t="shared" si="0"/>
        <v>9</v>
      </c>
      <c r="C24" s="19">
        <f t="shared" si="4"/>
        <v>395716.97350017156</v>
      </c>
      <c r="D24" s="19">
        <f t="shared" si="5"/>
        <v>103077.0764813821</v>
      </c>
      <c r="E24" s="19">
        <f t="shared" si="1"/>
        <v>292639.89701878943</v>
      </c>
      <c r="F24" s="19">
        <f t="shared" si="2"/>
        <v>2676849.9210579083</v>
      </c>
      <c r="G24" s="20">
        <f t="shared" si="3"/>
        <v>24115397.159556363</v>
      </c>
    </row>
    <row r="25" spans="2:7" ht="14.25">
      <c r="B25" s="18">
        <f t="shared" si="0"/>
        <v>10</v>
      </c>
      <c r="C25" s="19">
        <f t="shared" si="4"/>
        <v>395716.97350017156</v>
      </c>
      <c r="D25" s="19">
        <f t="shared" si="5"/>
        <v>104322.59115553212</v>
      </c>
      <c r="E25" s="19">
        <f t="shared" si="1"/>
        <v>291394.3823446394</v>
      </c>
      <c r="F25" s="19">
        <f t="shared" si="2"/>
        <v>2968244.3034025477</v>
      </c>
      <c r="G25" s="20">
        <f t="shared" si="3"/>
        <v>24011074.56840083</v>
      </c>
    </row>
    <row r="26" spans="2:7" ht="14.25">
      <c r="B26" s="18">
        <f t="shared" si="0"/>
        <v>11</v>
      </c>
      <c r="C26" s="19">
        <f t="shared" si="4"/>
        <v>395716.97350017156</v>
      </c>
      <c r="D26" s="19">
        <f t="shared" si="5"/>
        <v>105583.15579866148</v>
      </c>
      <c r="E26" s="19">
        <f t="shared" si="1"/>
        <v>290133.8177015101</v>
      </c>
      <c r="F26" s="19">
        <f t="shared" si="2"/>
        <v>3258378.121104058</v>
      </c>
      <c r="G26" s="20">
        <f t="shared" si="3"/>
        <v>23905491.412602168</v>
      </c>
    </row>
    <row r="27" spans="2:7" ht="14.25">
      <c r="B27" s="18">
        <f t="shared" si="0"/>
        <v>12</v>
      </c>
      <c r="C27" s="19">
        <f t="shared" si="4"/>
        <v>395716.97350017156</v>
      </c>
      <c r="D27" s="19">
        <f t="shared" si="5"/>
        <v>106858.95226456197</v>
      </c>
      <c r="E27" s="19">
        <f t="shared" si="1"/>
        <v>288858.02123560954</v>
      </c>
      <c r="F27" s="19">
        <f t="shared" si="2"/>
        <v>3547236.1423396673</v>
      </c>
      <c r="G27" s="20">
        <f t="shared" si="3"/>
        <v>23798632.460337605</v>
      </c>
    </row>
    <row r="28" spans="2:7" ht="14.25">
      <c r="B28" s="18">
        <f t="shared" si="0"/>
        <v>13</v>
      </c>
      <c r="C28" s="19">
        <f t="shared" si="4"/>
        <v>395716.97350017156</v>
      </c>
      <c r="D28" s="19">
        <f t="shared" si="5"/>
        <v>108150.16460442544</v>
      </c>
      <c r="E28" s="19">
        <f t="shared" si="1"/>
        <v>287566.80889574613</v>
      </c>
      <c r="F28" s="19">
        <f t="shared" si="2"/>
        <v>3834802.9512354136</v>
      </c>
      <c r="G28" s="20">
        <f t="shared" si="3"/>
        <v>23690482.29573318</v>
      </c>
    </row>
    <row r="29" spans="2:7" ht="14.25">
      <c r="B29" s="18">
        <f t="shared" si="0"/>
        <v>14</v>
      </c>
      <c r="C29" s="19">
        <f t="shared" si="4"/>
        <v>395716.97350017156</v>
      </c>
      <c r="D29" s="19">
        <f t="shared" si="5"/>
        <v>109456.97909339561</v>
      </c>
      <c r="E29" s="19">
        <f t="shared" si="1"/>
        <v>286259.9944067759</v>
      </c>
      <c r="F29" s="19">
        <f t="shared" si="2"/>
        <v>4121062.9456421896</v>
      </c>
      <c r="G29" s="20">
        <f t="shared" si="3"/>
        <v>23581025.316639785</v>
      </c>
    </row>
    <row r="30" spans="2:7" ht="14.25">
      <c r="B30" s="18">
        <f t="shared" si="0"/>
        <v>15</v>
      </c>
      <c r="C30" s="19">
        <f t="shared" si="4"/>
        <v>395716.97350017156</v>
      </c>
      <c r="D30" s="19">
        <f t="shared" si="5"/>
        <v>110779.58425744077</v>
      </c>
      <c r="E30" s="19">
        <f t="shared" si="1"/>
        <v>284937.38924273074</v>
      </c>
      <c r="F30" s="19">
        <f t="shared" si="2"/>
        <v>4406000.33488492</v>
      </c>
      <c r="G30" s="20">
        <f t="shared" si="3"/>
        <v>23470245.732382342</v>
      </c>
    </row>
    <row r="31" spans="2:7" ht="14.25">
      <c r="B31" s="18">
        <f t="shared" si="0"/>
        <v>16</v>
      </c>
      <c r="C31" s="19">
        <f t="shared" si="4"/>
        <v>395716.97350017156</v>
      </c>
      <c r="D31" s="19">
        <f t="shared" si="5"/>
        <v>112118.17090055149</v>
      </c>
      <c r="E31" s="19">
        <f t="shared" si="1"/>
        <v>283598.80259962</v>
      </c>
      <c r="F31" s="19">
        <f t="shared" si="2"/>
        <v>4689599.13748454</v>
      </c>
      <c r="G31" s="20">
        <f t="shared" si="3"/>
        <v>23358127.561481792</v>
      </c>
    </row>
    <row r="32" spans="2:7" ht="14.25">
      <c r="B32" s="18">
        <f t="shared" si="0"/>
        <v>17</v>
      </c>
      <c r="C32" s="19">
        <f t="shared" si="4"/>
        <v>395716.97350017156</v>
      </c>
      <c r="D32" s="19">
        <f t="shared" si="5"/>
        <v>113472.9321322665</v>
      </c>
      <c r="E32" s="19">
        <f t="shared" si="1"/>
        <v>282244.041367905</v>
      </c>
      <c r="F32" s="19">
        <f t="shared" si="2"/>
        <v>4971843.178852445</v>
      </c>
      <c r="G32" s="20">
        <f t="shared" si="3"/>
        <v>23244654.629349526</v>
      </c>
    </row>
    <row r="33" spans="2:7" ht="14.25">
      <c r="B33" s="18">
        <f t="shared" si="0"/>
        <v>18</v>
      </c>
      <c r="C33" s="19">
        <f t="shared" si="4"/>
        <v>395716.97350017156</v>
      </c>
      <c r="D33" s="19">
        <f t="shared" si="5"/>
        <v>114844.06339553138</v>
      </c>
      <c r="E33" s="19">
        <f t="shared" si="1"/>
        <v>280872.9101046402</v>
      </c>
      <c r="F33" s="19">
        <f t="shared" si="2"/>
        <v>5252716.088957085</v>
      </c>
      <c r="G33" s="20">
        <f t="shared" si="3"/>
        <v>23129810.565953996</v>
      </c>
    </row>
    <row r="34" spans="2:7" ht="14.25">
      <c r="B34" s="18">
        <f t="shared" si="0"/>
        <v>19</v>
      </c>
      <c r="C34" s="19">
        <f t="shared" si="4"/>
        <v>395716.97350017156</v>
      </c>
      <c r="D34" s="19">
        <f t="shared" si="5"/>
        <v>116231.76249489408</v>
      </c>
      <c r="E34" s="19">
        <f t="shared" si="1"/>
        <v>279485.21100527747</v>
      </c>
      <c r="F34" s="19">
        <f t="shared" si="2"/>
        <v>5532201.299962362</v>
      </c>
      <c r="G34" s="20">
        <f t="shared" si="3"/>
        <v>23013578.8034591</v>
      </c>
    </row>
    <row r="35" spans="2:7" ht="14.25">
      <c r="B35" s="18">
        <f t="shared" si="0"/>
        <v>20</v>
      </c>
      <c r="C35" s="19">
        <f t="shared" si="4"/>
        <v>395716.97350017156</v>
      </c>
      <c r="D35" s="19">
        <f t="shared" si="5"/>
        <v>117636.22962504071</v>
      </c>
      <c r="E35" s="19">
        <f t="shared" si="1"/>
        <v>278080.7438751309</v>
      </c>
      <c r="F35" s="19">
        <f t="shared" si="2"/>
        <v>5810282.043837493</v>
      </c>
      <c r="G35" s="20">
        <f t="shared" si="3"/>
        <v>22895942.573834058</v>
      </c>
    </row>
    <row r="36" spans="2:7" ht="14.25">
      <c r="B36" s="18">
        <f t="shared" si="0"/>
        <v>21</v>
      </c>
      <c r="C36" s="19">
        <f t="shared" si="4"/>
        <v>395716.97350017156</v>
      </c>
      <c r="D36" s="19">
        <f t="shared" si="5"/>
        <v>119057.66739967662</v>
      </c>
      <c r="E36" s="19">
        <f t="shared" si="1"/>
        <v>276659.3061004949</v>
      </c>
      <c r="F36" s="19">
        <f t="shared" si="2"/>
        <v>6086941.349937988</v>
      </c>
      <c r="G36" s="20">
        <f t="shared" si="3"/>
        <v>22776884.90643438</v>
      </c>
    </row>
    <row r="37" spans="2:7" ht="14.25">
      <c r="B37" s="18">
        <f t="shared" si="0"/>
        <v>22</v>
      </c>
      <c r="C37" s="19">
        <f t="shared" si="4"/>
        <v>395716.97350017156</v>
      </c>
      <c r="D37" s="19">
        <f t="shared" si="5"/>
        <v>120496.28088075604</v>
      </c>
      <c r="E37" s="19">
        <f t="shared" si="1"/>
        <v>275220.6926194155</v>
      </c>
      <c r="F37" s="19">
        <f t="shared" si="2"/>
        <v>6362162.042557404</v>
      </c>
      <c r="G37" s="20">
        <f t="shared" si="3"/>
        <v>22656388.625553623</v>
      </c>
    </row>
    <row r="38" spans="2:7" ht="14.25">
      <c r="B38" s="18">
        <f t="shared" si="0"/>
        <v>23</v>
      </c>
      <c r="C38" s="19">
        <f t="shared" si="4"/>
        <v>395716.97350017156</v>
      </c>
      <c r="D38" s="19">
        <f t="shared" si="5"/>
        <v>121952.27760806518</v>
      </c>
      <c r="E38" s="19">
        <f t="shared" si="1"/>
        <v>273764.69589210633</v>
      </c>
      <c r="F38" s="19">
        <f t="shared" si="2"/>
        <v>6635926.738449511</v>
      </c>
      <c r="G38" s="20">
        <f t="shared" si="3"/>
        <v>22534436.347945556</v>
      </c>
    </row>
    <row r="39" spans="2:7" ht="14.25">
      <c r="B39" s="18">
        <f t="shared" si="0"/>
        <v>24</v>
      </c>
      <c r="C39" s="19">
        <f t="shared" si="4"/>
        <v>395716.97350017156</v>
      </c>
      <c r="D39" s="19">
        <f t="shared" si="5"/>
        <v>123425.86762916263</v>
      </c>
      <c r="E39" s="19">
        <f t="shared" si="1"/>
        <v>272291.10587100894</v>
      </c>
      <c r="F39" s="19">
        <f t="shared" si="2"/>
        <v>6908217.84432052</v>
      </c>
      <c r="G39" s="20">
        <f t="shared" si="3"/>
        <v>22411010.480316393</v>
      </c>
    </row>
    <row r="40" spans="2:7" ht="14.25">
      <c r="B40" s="18">
        <f t="shared" si="0"/>
        <v>25</v>
      </c>
      <c r="C40" s="19">
        <f t="shared" si="4"/>
        <v>395716.97350017156</v>
      </c>
      <c r="D40" s="19">
        <f t="shared" si="5"/>
        <v>124917.26352968166</v>
      </c>
      <c r="E40" s="19">
        <f t="shared" si="1"/>
        <v>270799.7099704899</v>
      </c>
      <c r="F40" s="19">
        <f t="shared" si="2"/>
        <v>7179017.55429101</v>
      </c>
      <c r="G40" s="20">
        <f t="shared" si="3"/>
        <v>22286093.216786712</v>
      </c>
    </row>
    <row r="41" spans="2:7" ht="14.25">
      <c r="B41" s="18">
        <f t="shared" si="0"/>
        <v>26</v>
      </c>
      <c r="C41" s="19">
        <f t="shared" si="4"/>
        <v>395716.97350017156</v>
      </c>
      <c r="D41" s="19">
        <f t="shared" si="5"/>
        <v>126426.68046399867</v>
      </c>
      <c r="E41" s="19">
        <f t="shared" si="1"/>
        <v>269290.29303617286</v>
      </c>
      <c r="F41" s="19">
        <f t="shared" si="2"/>
        <v>7448307.847327183</v>
      </c>
      <c r="G41" s="20">
        <f t="shared" si="3"/>
        <v>22159666.536322713</v>
      </c>
    </row>
    <row r="42" spans="2:7" ht="14.25">
      <c r="B42" s="18">
        <f t="shared" si="0"/>
        <v>27</v>
      </c>
      <c r="C42" s="19">
        <f t="shared" si="4"/>
        <v>395716.97350017156</v>
      </c>
      <c r="D42" s="19">
        <f t="shared" si="5"/>
        <v>127954.33618627196</v>
      </c>
      <c r="E42" s="19">
        <f t="shared" si="1"/>
        <v>267762.6373138996</v>
      </c>
      <c r="F42" s="19">
        <f t="shared" si="2"/>
        <v>7716070.484641083</v>
      </c>
      <c r="G42" s="20">
        <f t="shared" si="3"/>
        <v>22031712.20013644</v>
      </c>
    </row>
    <row r="43" spans="2:7" ht="14.25">
      <c r="B43" s="18">
        <f t="shared" si="0"/>
        <v>28</v>
      </c>
      <c r="C43" s="19">
        <f t="shared" si="4"/>
        <v>395716.97350017156</v>
      </c>
      <c r="D43" s="19">
        <f t="shared" si="5"/>
        <v>129500.4510818561</v>
      </c>
      <c r="E43" s="19">
        <f t="shared" si="1"/>
        <v>266216.5224183154</v>
      </c>
      <c r="F43" s="19">
        <f t="shared" si="2"/>
        <v>7982287.007059398</v>
      </c>
      <c r="G43" s="20">
        <f t="shared" si="3"/>
        <v>21902211.749054585</v>
      </c>
    </row>
    <row r="44" spans="2:7" ht="14.25">
      <c r="B44" s="18">
        <f t="shared" si="0"/>
        <v>29</v>
      </c>
      <c r="C44" s="19">
        <f t="shared" si="4"/>
        <v>395716.97350017156</v>
      </c>
      <c r="D44" s="19">
        <f t="shared" si="5"/>
        <v>131065.24819909518</v>
      </c>
      <c r="E44" s="19">
        <f t="shared" si="1"/>
        <v>264651.72530107637</v>
      </c>
      <c r="F44" s="19">
        <f t="shared" si="2"/>
        <v>8246938.732360475</v>
      </c>
      <c r="G44" s="20">
        <f t="shared" si="3"/>
        <v>21771146.50085549</v>
      </c>
    </row>
    <row r="45" spans="2:7" ht="14.25">
      <c r="B45" s="18">
        <f t="shared" si="0"/>
        <v>30</v>
      </c>
      <c r="C45" s="19">
        <f t="shared" si="4"/>
        <v>395716.97350017156</v>
      </c>
      <c r="D45" s="19">
        <f t="shared" si="5"/>
        <v>132648.95328150093</v>
      </c>
      <c r="E45" s="19">
        <f t="shared" si="1"/>
        <v>263068.0202186706</v>
      </c>
      <c r="F45" s="19">
        <f t="shared" si="2"/>
        <v>8510006.752579145</v>
      </c>
      <c r="G45" s="20">
        <f t="shared" si="3"/>
        <v>21638497.54757399</v>
      </c>
    </row>
    <row r="46" spans="2:7" ht="14.25">
      <c r="B46" s="18">
        <f t="shared" si="0"/>
        <v>31</v>
      </c>
      <c r="C46" s="19">
        <f t="shared" si="4"/>
        <v>395716.97350017156</v>
      </c>
      <c r="D46" s="19">
        <f t="shared" si="5"/>
        <v>134251.79480031907</v>
      </c>
      <c r="E46" s="19">
        <f t="shared" si="1"/>
        <v>261465.1786998525</v>
      </c>
      <c r="F46" s="19">
        <f t="shared" si="2"/>
        <v>8771471.931278998</v>
      </c>
      <c r="G46" s="20">
        <f t="shared" si="3"/>
        <v>21504245.752773672</v>
      </c>
    </row>
    <row r="47" spans="2:7" ht="14.25">
      <c r="B47" s="18">
        <f t="shared" si="0"/>
        <v>32</v>
      </c>
      <c r="C47" s="19">
        <f t="shared" si="4"/>
        <v>395716.97350017156</v>
      </c>
      <c r="D47" s="19">
        <f t="shared" si="5"/>
        <v>135874.0039874896</v>
      </c>
      <c r="E47" s="19">
        <f t="shared" si="1"/>
        <v>259842.969512682</v>
      </c>
      <c r="F47" s="19">
        <f t="shared" si="2"/>
        <v>9031314.90079168</v>
      </c>
      <c r="G47" s="20">
        <f t="shared" si="3"/>
        <v>21368371.74878618</v>
      </c>
    </row>
    <row r="48" spans="2:7" ht="14.25">
      <c r="B48" s="18">
        <f t="shared" si="0"/>
        <v>33</v>
      </c>
      <c r="C48" s="19">
        <f t="shared" si="4"/>
        <v>395716.97350017156</v>
      </c>
      <c r="D48" s="19">
        <f t="shared" si="5"/>
        <v>137515.8148690051</v>
      </c>
      <c r="E48" s="19">
        <f t="shared" si="1"/>
        <v>258201.15863116644</v>
      </c>
      <c r="F48" s="19">
        <f t="shared" si="2"/>
        <v>9289516.059422847</v>
      </c>
      <c r="G48" s="20">
        <f t="shared" si="3"/>
        <v>21230855.933917176</v>
      </c>
    </row>
    <row r="49" spans="2:7" ht="14.25">
      <c r="B49" s="18">
        <f t="shared" si="0"/>
        <v>34</v>
      </c>
      <c r="C49" s="19">
        <f t="shared" si="4"/>
        <v>395716.97350017156</v>
      </c>
      <c r="D49" s="19">
        <f t="shared" si="5"/>
        <v>139177.46429867225</v>
      </c>
      <c r="E49" s="19">
        <f t="shared" si="1"/>
        <v>256539.50920149928</v>
      </c>
      <c r="F49" s="19">
        <f t="shared" si="2"/>
        <v>9546055.568624346</v>
      </c>
      <c r="G49" s="20">
        <f t="shared" si="3"/>
        <v>21091678.469618503</v>
      </c>
    </row>
    <row r="50" spans="2:7" ht="14.25">
      <c r="B50" s="18">
        <f t="shared" si="0"/>
        <v>35</v>
      </c>
      <c r="C50" s="19">
        <f t="shared" si="4"/>
        <v>395716.97350017156</v>
      </c>
      <c r="D50" s="19">
        <f t="shared" si="5"/>
        <v>140859.19199228118</v>
      </c>
      <c r="E50" s="19">
        <f t="shared" si="1"/>
        <v>254857.78150789038</v>
      </c>
      <c r="F50" s="19">
        <f t="shared" si="2"/>
        <v>9800913.350132236</v>
      </c>
      <c r="G50" s="20">
        <f t="shared" si="3"/>
        <v>20950819.27762622</v>
      </c>
    </row>
    <row r="51" spans="2:7" ht="14.25">
      <c r="B51" s="18">
        <f t="shared" si="0"/>
        <v>36</v>
      </c>
      <c r="C51" s="19">
        <f t="shared" si="4"/>
        <v>395716.97350017156</v>
      </c>
      <c r="D51" s="19">
        <f t="shared" si="5"/>
        <v>142561.2405621879</v>
      </c>
      <c r="E51" s="19">
        <f t="shared" si="1"/>
        <v>253155.73293798362</v>
      </c>
      <c r="F51" s="19">
        <f t="shared" si="2"/>
        <v>10054069.08307022</v>
      </c>
      <c r="G51" s="20">
        <f t="shared" si="3"/>
        <v>20808258.03706403</v>
      </c>
    </row>
    <row r="52" spans="2:7" ht="14.25">
      <c r="B52" s="18">
        <f t="shared" si="0"/>
        <v>37</v>
      </c>
      <c r="C52" s="19">
        <f t="shared" si="4"/>
        <v>395716.97350017156</v>
      </c>
      <c r="D52" s="19">
        <f t="shared" si="5"/>
        <v>144283.85555231434</v>
      </c>
      <c r="E52" s="19">
        <f t="shared" si="1"/>
        <v>251433.11794785722</v>
      </c>
      <c r="F52" s="19">
        <f t="shared" si="2"/>
        <v>10305502.201018078</v>
      </c>
      <c r="G52" s="20">
        <f t="shared" si="3"/>
        <v>20663974.181511715</v>
      </c>
    </row>
    <row r="53" spans="2:7" ht="14.25">
      <c r="B53" s="18">
        <f t="shared" si="0"/>
        <v>38</v>
      </c>
      <c r="C53" s="19">
        <f t="shared" si="4"/>
        <v>395716.97350017156</v>
      </c>
      <c r="D53" s="19">
        <f t="shared" si="5"/>
        <v>146027.28547357148</v>
      </c>
      <c r="E53" s="19">
        <f t="shared" si="1"/>
        <v>249689.68802660002</v>
      </c>
      <c r="F53" s="19">
        <f t="shared" si="2"/>
        <v>10555191.889044678</v>
      </c>
      <c r="G53" s="20">
        <f t="shared" si="3"/>
        <v>20517946.896038145</v>
      </c>
    </row>
    <row r="54" spans="2:7" ht="14.25">
      <c r="B54" s="18">
        <f t="shared" si="0"/>
        <v>39</v>
      </c>
      <c r="C54" s="19">
        <f t="shared" si="4"/>
        <v>395716.97350017156</v>
      </c>
      <c r="D54" s="19">
        <f t="shared" si="5"/>
        <v>147791.7818397105</v>
      </c>
      <c r="E54" s="19">
        <f t="shared" si="1"/>
        <v>247925.1916604611</v>
      </c>
      <c r="F54" s="19">
        <f t="shared" si="2"/>
        <v>10803117.08070514</v>
      </c>
      <c r="G54" s="20">
        <f t="shared" si="3"/>
        <v>20370155.114198435</v>
      </c>
    </row>
    <row r="55" spans="2:7" ht="14.25">
      <c r="B55" s="18">
        <f t="shared" si="0"/>
        <v>40</v>
      </c>
      <c r="C55" s="19">
        <f t="shared" si="4"/>
        <v>395716.97350017156</v>
      </c>
      <c r="D55" s="19">
        <f t="shared" si="5"/>
        <v>149577.59920360698</v>
      </c>
      <c r="E55" s="19">
        <f t="shared" si="1"/>
        <v>246139.3742965646</v>
      </c>
      <c r="F55" s="19">
        <f t="shared" si="2"/>
        <v>11049256.455001704</v>
      </c>
      <c r="G55" s="20">
        <f t="shared" si="3"/>
        <v>20220577.51499483</v>
      </c>
    </row>
    <row r="56" spans="2:7" ht="14.25">
      <c r="B56" s="18">
        <f t="shared" si="0"/>
        <v>41</v>
      </c>
      <c r="C56" s="19">
        <f t="shared" si="4"/>
        <v>395716.97350017156</v>
      </c>
      <c r="D56" s="19">
        <f t="shared" si="5"/>
        <v>151384.99519398392</v>
      </c>
      <c r="E56" s="19">
        <f t="shared" si="1"/>
        <v>244331.97830618767</v>
      </c>
      <c r="F56" s="19">
        <f t="shared" si="2"/>
        <v>11293588.433307892</v>
      </c>
      <c r="G56" s="20">
        <f t="shared" si="3"/>
        <v>20069192.519800846</v>
      </c>
    </row>
    <row r="57" spans="2:7" ht="14.25">
      <c r="B57" s="18">
        <f t="shared" si="0"/>
        <v>42</v>
      </c>
      <c r="C57" s="19">
        <f t="shared" si="4"/>
        <v>395716.97350017156</v>
      </c>
      <c r="D57" s="19">
        <f t="shared" si="5"/>
        <v>153214.23055257785</v>
      </c>
      <c r="E57" s="19">
        <f t="shared" si="1"/>
        <v>242502.74294759368</v>
      </c>
      <c r="F57" s="19">
        <f t="shared" si="2"/>
        <v>11536091.176255485</v>
      </c>
      <c r="G57" s="20">
        <f t="shared" si="3"/>
        <v>19915978.28924827</v>
      </c>
    </row>
    <row r="58" spans="2:7" ht="14.25">
      <c r="B58" s="18">
        <f t="shared" si="0"/>
        <v>43</v>
      </c>
      <c r="C58" s="19">
        <f t="shared" si="4"/>
        <v>395716.97350017156</v>
      </c>
      <c r="D58" s="19">
        <f t="shared" si="5"/>
        <v>155065.56917175485</v>
      </c>
      <c r="E58" s="19">
        <f t="shared" si="1"/>
        <v>240651.4043284167</v>
      </c>
      <c r="F58" s="19">
        <f t="shared" si="2"/>
        <v>11776742.580583902</v>
      </c>
      <c r="G58" s="20">
        <f t="shared" si="3"/>
        <v>19760912.720076513</v>
      </c>
    </row>
    <row r="59" spans="2:7" ht="14.25">
      <c r="B59" s="18">
        <f t="shared" si="0"/>
        <v>44</v>
      </c>
      <c r="C59" s="19">
        <f t="shared" si="4"/>
        <v>395716.97350017156</v>
      </c>
      <c r="D59" s="19">
        <f t="shared" si="5"/>
        <v>156939.27813258022</v>
      </c>
      <c r="E59" s="19">
        <f t="shared" si="1"/>
        <v>238777.6953675913</v>
      </c>
      <c r="F59" s="19">
        <f t="shared" si="2"/>
        <v>12015520.275951494</v>
      </c>
      <c r="G59" s="20">
        <f t="shared" si="3"/>
        <v>19603973.441943932</v>
      </c>
    </row>
    <row r="60" spans="2:7" ht="14.25">
      <c r="B60" s="18">
        <f t="shared" si="0"/>
        <v>45</v>
      </c>
      <c r="C60" s="19">
        <f t="shared" si="4"/>
        <v>395716.97350017156</v>
      </c>
      <c r="D60" s="19">
        <f t="shared" si="5"/>
        <v>158835.6277433489</v>
      </c>
      <c r="E60" s="19">
        <f t="shared" si="1"/>
        <v>236881.34575682264</v>
      </c>
      <c r="F60" s="19">
        <f t="shared" si="2"/>
        <v>12252401.621708317</v>
      </c>
      <c r="G60" s="20">
        <f t="shared" si="3"/>
        <v>19445137.814200584</v>
      </c>
    </row>
    <row r="61" spans="2:7" ht="14.25">
      <c r="B61" s="18">
        <f t="shared" si="0"/>
        <v>46</v>
      </c>
      <c r="C61" s="19">
        <f t="shared" si="4"/>
        <v>395716.97350017156</v>
      </c>
      <c r="D61" s="19">
        <f t="shared" si="5"/>
        <v>160754.89157858104</v>
      </c>
      <c r="E61" s="19">
        <f t="shared" si="1"/>
        <v>234962.08192159052</v>
      </c>
      <c r="F61" s="19">
        <f t="shared" si="2"/>
        <v>12487363.703629907</v>
      </c>
      <c r="G61" s="20">
        <f t="shared" si="3"/>
        <v>19284382.922622003</v>
      </c>
    </row>
    <row r="62" spans="2:7" ht="14.25">
      <c r="B62" s="18">
        <f t="shared" si="0"/>
        <v>47</v>
      </c>
      <c r="C62" s="19">
        <f t="shared" si="4"/>
        <v>395716.97350017156</v>
      </c>
      <c r="D62" s="19">
        <f t="shared" si="5"/>
        <v>162697.3465184889</v>
      </c>
      <c r="E62" s="19">
        <f t="shared" si="1"/>
        <v>233019.62698168267</v>
      </c>
      <c r="F62" s="19">
        <f t="shared" si="2"/>
        <v>12720383.33061159</v>
      </c>
      <c r="G62" s="20">
        <f t="shared" si="3"/>
        <v>19121685.576103512</v>
      </c>
    </row>
    <row r="63" spans="2:7" ht="14.25">
      <c r="B63" s="18">
        <f t="shared" si="0"/>
        <v>48</v>
      </c>
      <c r="C63" s="19">
        <f t="shared" si="4"/>
        <v>395716.97350017156</v>
      </c>
      <c r="D63" s="19">
        <f t="shared" si="5"/>
        <v>164663.27278892064</v>
      </c>
      <c r="E63" s="19">
        <f t="shared" si="1"/>
        <v>231053.70071125095</v>
      </c>
      <c r="F63" s="19">
        <f t="shared" si="2"/>
        <v>12951437.03132284</v>
      </c>
      <c r="G63" s="20">
        <f t="shared" si="3"/>
        <v>18957022.303314593</v>
      </c>
    </row>
    <row r="64" spans="2:7" ht="14.25">
      <c r="B64" s="18">
        <f t="shared" si="0"/>
        <v>49</v>
      </c>
      <c r="C64" s="19">
        <f t="shared" si="4"/>
        <v>395716.97350017156</v>
      </c>
      <c r="D64" s="19">
        <f t="shared" si="5"/>
        <v>166652.95400178674</v>
      </c>
      <c r="E64" s="19">
        <f t="shared" si="1"/>
        <v>229064.01949838485</v>
      </c>
      <c r="F64" s="19">
        <f t="shared" si="2"/>
        <v>13180501.050821226</v>
      </c>
      <c r="G64" s="20">
        <f t="shared" si="3"/>
        <v>18790369.349312805</v>
      </c>
    </row>
    <row r="65" spans="2:7" ht="14.25">
      <c r="B65" s="18">
        <f t="shared" si="0"/>
        <v>50</v>
      </c>
      <c r="C65" s="19">
        <f t="shared" si="4"/>
        <v>395716.97350017156</v>
      </c>
      <c r="D65" s="19">
        <f t="shared" si="5"/>
        <v>168666.67719597503</v>
      </c>
      <c r="E65" s="19">
        <f t="shared" si="1"/>
        <v>227050.29630419653</v>
      </c>
      <c r="F65" s="19">
        <f t="shared" si="2"/>
        <v>13407551.347125422</v>
      </c>
      <c r="G65" s="20">
        <f t="shared" si="3"/>
        <v>18621702.67211683</v>
      </c>
    </row>
    <row r="66" spans="2:7" ht="14.25">
      <c r="B66" s="18">
        <f t="shared" si="0"/>
        <v>51</v>
      </c>
      <c r="C66" s="19">
        <f t="shared" si="4"/>
        <v>395716.97350017156</v>
      </c>
      <c r="D66" s="19">
        <f t="shared" si="5"/>
        <v>170704.7328787597</v>
      </c>
      <c r="E66" s="19">
        <f t="shared" si="1"/>
        <v>225012.24062141182</v>
      </c>
      <c r="F66" s="19">
        <f t="shared" si="2"/>
        <v>13632563.587746834</v>
      </c>
      <c r="G66" s="20">
        <f t="shared" si="3"/>
        <v>18450997.93923807</v>
      </c>
    </row>
    <row r="67" spans="2:7" ht="14.25">
      <c r="B67" s="18">
        <f t="shared" si="0"/>
        <v>52</v>
      </c>
      <c r="C67" s="19">
        <f t="shared" si="4"/>
        <v>395716.97350017156</v>
      </c>
      <c r="D67" s="19">
        <f t="shared" si="5"/>
        <v>172767.41506771135</v>
      </c>
      <c r="E67" s="19">
        <f t="shared" si="1"/>
        <v>222949.55843246015</v>
      </c>
      <c r="F67" s="19">
        <f t="shared" si="2"/>
        <v>13855513.146179294</v>
      </c>
      <c r="G67" s="20">
        <f t="shared" si="3"/>
        <v>18278230.52417036</v>
      </c>
    </row>
    <row r="68" spans="2:7" ht="14.25">
      <c r="B68" s="18">
        <f t="shared" si="0"/>
        <v>53</v>
      </c>
      <c r="C68" s="19">
        <f t="shared" si="4"/>
        <v>395716.97350017156</v>
      </c>
      <c r="D68" s="19">
        <f t="shared" si="5"/>
        <v>174855.02133311288</v>
      </c>
      <c r="E68" s="19">
        <f t="shared" si="1"/>
        <v>220861.95216705863</v>
      </c>
      <c r="F68" s="19">
        <f t="shared" si="2"/>
        <v>14076375.098346353</v>
      </c>
      <c r="G68" s="20">
        <f t="shared" si="3"/>
        <v>18103375.50283725</v>
      </c>
    </row>
    <row r="69" spans="2:7" ht="14.25">
      <c r="B69" s="18">
        <f t="shared" si="0"/>
        <v>54</v>
      </c>
      <c r="C69" s="19">
        <f t="shared" si="4"/>
        <v>395716.97350017156</v>
      </c>
      <c r="D69" s="19">
        <f t="shared" si="5"/>
        <v>176967.852840888</v>
      </c>
      <c r="E69" s="19">
        <f t="shared" si="1"/>
        <v>218749.12065928354</v>
      </c>
      <c r="F69" s="19">
        <f t="shared" si="2"/>
        <v>14295124.219005637</v>
      </c>
      <c r="G69" s="20">
        <f t="shared" si="3"/>
        <v>17926407.64999636</v>
      </c>
    </row>
    <row r="70" spans="2:7" ht="14.25">
      <c r="B70" s="18">
        <f t="shared" si="0"/>
        <v>55</v>
      </c>
      <c r="C70" s="19">
        <f t="shared" si="4"/>
        <v>395716.97350017156</v>
      </c>
      <c r="D70" s="19">
        <f t="shared" si="5"/>
        <v>179106.21439604874</v>
      </c>
      <c r="E70" s="19">
        <f t="shared" si="1"/>
        <v>216610.7591041228</v>
      </c>
      <c r="F70" s="19">
        <f t="shared" si="2"/>
        <v>14511734.97810976</v>
      </c>
      <c r="G70" s="20">
        <f t="shared" si="3"/>
        <v>17747301.43560031</v>
      </c>
    </row>
    <row r="71" spans="2:7" ht="14.25">
      <c r="B71" s="18">
        <f t="shared" si="0"/>
        <v>56</v>
      </c>
      <c r="C71" s="19">
        <f t="shared" si="4"/>
        <v>395716.97350017156</v>
      </c>
      <c r="D71" s="19">
        <f t="shared" si="5"/>
        <v>181270.41448666767</v>
      </c>
      <c r="E71" s="19">
        <f t="shared" si="1"/>
        <v>214446.5590135039</v>
      </c>
      <c r="F71" s="19">
        <f t="shared" si="2"/>
        <v>14726181.537123265</v>
      </c>
      <c r="G71" s="20">
        <f t="shared" si="3"/>
        <v>17566031.02111364</v>
      </c>
    </row>
    <row r="72" spans="2:7" ht="14.25">
      <c r="B72" s="18">
        <f t="shared" si="0"/>
        <v>57</v>
      </c>
      <c r="C72" s="19">
        <f t="shared" si="4"/>
        <v>395716.97350017156</v>
      </c>
      <c r="D72" s="19">
        <f t="shared" si="5"/>
        <v>183460.7653283816</v>
      </c>
      <c r="E72" s="19">
        <f t="shared" si="1"/>
        <v>212256.20817178997</v>
      </c>
      <c r="F72" s="19">
        <f t="shared" si="2"/>
        <v>14938437.745295055</v>
      </c>
      <c r="G72" s="20">
        <f t="shared" si="3"/>
        <v>17382570.25578526</v>
      </c>
    </row>
    <row r="73" spans="2:7" ht="14.25">
      <c r="B73" s="18">
        <f t="shared" si="0"/>
        <v>58</v>
      </c>
      <c r="C73" s="19">
        <f t="shared" si="4"/>
        <v>395716.97350017156</v>
      </c>
      <c r="D73" s="19">
        <f t="shared" si="5"/>
        <v>185677.58290943282</v>
      </c>
      <c r="E73" s="19">
        <f t="shared" si="1"/>
        <v>210039.39059073874</v>
      </c>
      <c r="F73" s="19">
        <f t="shared" si="2"/>
        <v>15148477.135885794</v>
      </c>
      <c r="G73" s="20">
        <f t="shared" si="3"/>
        <v>17196892.67287583</v>
      </c>
    </row>
    <row r="74" spans="2:7" ht="14.25">
      <c r="B74" s="18">
        <f t="shared" si="0"/>
        <v>59</v>
      </c>
      <c r="C74" s="19">
        <f t="shared" si="4"/>
        <v>395716.97350017156</v>
      </c>
      <c r="D74" s="19">
        <f t="shared" si="5"/>
        <v>187921.18703625517</v>
      </c>
      <c r="E74" s="19">
        <f t="shared" si="1"/>
        <v>207795.7864639164</v>
      </c>
      <c r="F74" s="19">
        <f t="shared" si="2"/>
        <v>15356272.92234971</v>
      </c>
      <c r="G74" s="20">
        <f t="shared" si="3"/>
        <v>17008971.485839576</v>
      </c>
    </row>
    <row r="75" spans="2:7" ht="14.25">
      <c r="B75" s="18">
        <f t="shared" si="0"/>
        <v>60</v>
      </c>
      <c r="C75" s="19">
        <f t="shared" si="4"/>
        <v>395716.97350017156</v>
      </c>
      <c r="D75" s="19">
        <f t="shared" si="5"/>
        <v>190191.90137960992</v>
      </c>
      <c r="E75" s="19">
        <f t="shared" si="1"/>
        <v>205525.0721205616</v>
      </c>
      <c r="F75" s="19">
        <f t="shared" si="2"/>
        <v>15561797.994470272</v>
      </c>
      <c r="G75" s="20">
        <f t="shared" si="3"/>
        <v>16818779.584459964</v>
      </c>
    </row>
    <row r="76" spans="2:7" ht="14.25">
      <c r="B76" s="18">
        <f t="shared" si="0"/>
        <v>61</v>
      </c>
      <c r="C76" s="19">
        <f t="shared" si="4"/>
        <v>395716.97350017156</v>
      </c>
      <c r="D76" s="19">
        <f>IF(((ROW()-nSkip)&lt;=$G$9),-PPMT(($G$5/$G$8),B76,$G$9,$G$4),"")</f>
        <v>192490.05352128018</v>
      </c>
      <c r="E76" s="19">
        <f t="shared" si="1"/>
        <v>203226.91997889135</v>
      </c>
      <c r="F76" s="19">
        <f t="shared" si="2"/>
        <v>15765024.914449163</v>
      </c>
      <c r="G76" s="20">
        <f t="shared" si="3"/>
        <v>16626289.530938685</v>
      </c>
    </row>
    <row r="77" spans="2:7" ht="14.25">
      <c r="B77" s="18">
        <f t="shared" si="0"/>
        <v>62</v>
      </c>
      <c r="C77" s="19">
        <f t="shared" si="4"/>
        <v>395716.97350017156</v>
      </c>
      <c r="D77" s="19">
        <f>IF(((ROW()-nSkip)&lt;=$G$9),-PPMT(($G$5/$G$8),B77,$G$9,$G$4),"")</f>
        <v>194815.975001329</v>
      </c>
      <c r="E77" s="19">
        <f t="shared" si="1"/>
        <v>200900.99849884256</v>
      </c>
      <c r="F77" s="19">
        <f t="shared" si="2"/>
        <v>15965925.912948005</v>
      </c>
      <c r="G77" s="20">
        <f t="shared" si="3"/>
        <v>16431473.555937355</v>
      </c>
    </row>
    <row r="78" spans="2:7" ht="14.25">
      <c r="B78" s="18">
        <f t="shared" si="0"/>
        <v>63</v>
      </c>
      <c r="C78" s="19">
        <f t="shared" si="4"/>
        <v>395716.97350017156</v>
      </c>
      <c r="D78" s="19">
        <f>IF(((ROW()-nSkip)&lt;=$G$9),-PPMT(($G$5/$G$8),B78,$G$9,$G$4),"")</f>
        <v>197170.00136592836</v>
      </c>
      <c r="E78" s="19">
        <f t="shared" si="1"/>
        <v>198546.97213424317</v>
      </c>
      <c r="F78" s="19">
        <f t="shared" si="2"/>
        <v>16164472.885082249</v>
      </c>
      <c r="G78" s="20">
        <f t="shared" si="3"/>
        <v>16234303.554571427</v>
      </c>
    </row>
    <row r="79" spans="2:7" ht="14.25">
      <c r="B79" s="18">
        <f t="shared" si="0"/>
        <v>64</v>
      </c>
      <c r="C79" s="19">
        <f t="shared" si="4"/>
        <v>395716.97350017156</v>
      </c>
      <c r="D79" s="19">
        <f>IF(((ROW()-nSkip)&lt;=$G$9),-PPMT(($G$5/$G$8),B79,$G$9,$G$4),"")</f>
        <v>199552.47221576667</v>
      </c>
      <c r="E79" s="19">
        <f t="shared" si="1"/>
        <v>196164.5012844049</v>
      </c>
      <c r="F79" s="19">
        <f t="shared" si="2"/>
        <v>16360637.386366654</v>
      </c>
      <c r="G79" s="20">
        <f t="shared" si="3"/>
        <v>16034751.082355661</v>
      </c>
    </row>
    <row r="80" spans="2:7" ht="14.25">
      <c r="B80" s="18">
        <f aca="true" t="shared" si="6" ref="B80:B143">IF(((ROW()-nSkip)&lt;=$G$9),(ROW()-nSkip),"")</f>
        <v>65</v>
      </c>
      <c r="C80" s="19">
        <f t="shared" si="4"/>
        <v>395716.97350017156</v>
      </c>
      <c r="D80" s="19">
        <f>IF(((ROW()-nSkip)&lt;=$G$9),-PPMT(($G$5/$G$8),B80,$G$9,$G$4),"")</f>
        <v>201963.73125504053</v>
      </c>
      <c r="E80" s="19">
        <f t="shared" si="1"/>
        <v>193753.24224513103</v>
      </c>
      <c r="F80" s="19">
        <f t="shared" si="2"/>
        <v>16554390.628611784</v>
      </c>
      <c r="G80" s="20">
        <f t="shared" si="3"/>
        <v>15832787.35110062</v>
      </c>
    </row>
    <row r="81" spans="2:7" ht="14.25">
      <c r="B81" s="18">
        <f t="shared" si="6"/>
        <v>66</v>
      </c>
      <c r="C81" s="19">
        <f t="shared" si="4"/>
        <v>395716.97350017156</v>
      </c>
      <c r="D81" s="19">
        <f aca="true" t="shared" si="7" ref="D81:D144">IF(((ROW()-nSkip)&lt;=$G$9),-PPMT(($G$5/$G$8),B81,$G$9,$G$4),"")</f>
        <v>204404.12634103894</v>
      </c>
      <c r="E81" s="19">
        <f aca="true" t="shared" si="8" ref="E81:E144">IF(((ROW()-nSkip)&lt;=$G$9),-IPMT(($G$5/$G$8),B81,$G$9,$G$4),"")</f>
        <v>191312.8471591326</v>
      </c>
      <c r="F81" s="19">
        <f aca="true" t="shared" si="9" ref="F81:F144">IF(((ROW()-nSkip)&lt;=$G$9),(E81+F80),"")</f>
        <v>16745703.475770917</v>
      </c>
      <c r="G81" s="20">
        <f aca="true" t="shared" si="10" ref="G81:G144">IF(((ROW()-nSkip)&lt;=$G$9),(G80-D81),"")</f>
        <v>15628383.22475958</v>
      </c>
    </row>
    <row r="82" spans="2:7" ht="14.25">
      <c r="B82" s="18">
        <f t="shared" si="6"/>
        <v>67</v>
      </c>
      <c r="C82" s="19">
        <f t="shared" si="4"/>
        <v>395716.97350017156</v>
      </c>
      <c r="D82" s="19">
        <f t="shared" si="7"/>
        <v>206874.0095343265</v>
      </c>
      <c r="E82" s="19">
        <f t="shared" si="8"/>
        <v>188842.96396584506</v>
      </c>
      <c r="F82" s="19">
        <f t="shared" si="9"/>
        <v>16934546.43973676</v>
      </c>
      <c r="G82" s="20">
        <f t="shared" si="10"/>
        <v>15421509.215225253</v>
      </c>
    </row>
    <row r="83" spans="2:7" ht="14.25">
      <c r="B83" s="18">
        <f t="shared" si="6"/>
        <v>68</v>
      </c>
      <c r="C83" s="19">
        <f t="shared" si="4"/>
        <v>395716.97350017156</v>
      </c>
      <c r="D83" s="19">
        <f t="shared" si="7"/>
        <v>209373.73714953294</v>
      </c>
      <c r="E83" s="19">
        <f t="shared" si="8"/>
        <v>186343.23635063856</v>
      </c>
      <c r="F83" s="19">
        <f t="shared" si="9"/>
        <v>17120889.676087398</v>
      </c>
      <c r="G83" s="20">
        <f t="shared" si="10"/>
        <v>15212135.47807572</v>
      </c>
    </row>
    <row r="84" spans="2:7" ht="14.25">
      <c r="B84" s="18">
        <f t="shared" si="6"/>
        <v>69</v>
      </c>
      <c r="C84" s="19">
        <f aca="true" t="shared" si="11" ref="C84:C147">IF((B84&lt;=$G$9),-PMT(($G$5/$G$8),$G$9,$G$4),"")</f>
        <v>395716.97350017156</v>
      </c>
      <c r="D84" s="19">
        <f t="shared" si="7"/>
        <v>211903.66980675646</v>
      </c>
      <c r="E84" s="19">
        <f t="shared" si="8"/>
        <v>183813.30369341507</v>
      </c>
      <c r="F84" s="19">
        <f t="shared" si="9"/>
        <v>17304702.97978081</v>
      </c>
      <c r="G84" s="20">
        <f t="shared" si="10"/>
        <v>15000231.808268964</v>
      </c>
    </row>
    <row r="85" spans="2:7" ht="14.25">
      <c r="B85" s="18">
        <f t="shared" si="6"/>
        <v>70</v>
      </c>
      <c r="C85" s="19">
        <f t="shared" si="11"/>
        <v>395716.97350017156</v>
      </c>
      <c r="D85" s="19">
        <f t="shared" si="7"/>
        <v>214464.17248358813</v>
      </c>
      <c r="E85" s="19">
        <f t="shared" si="8"/>
        <v>181252.80101658346</v>
      </c>
      <c r="F85" s="19">
        <f t="shared" si="9"/>
        <v>17485955.780797396</v>
      </c>
      <c r="G85" s="20">
        <f t="shared" si="10"/>
        <v>14785767.635785377</v>
      </c>
    </row>
    <row r="86" spans="2:7" ht="14.25">
      <c r="B86" s="18">
        <f t="shared" si="6"/>
        <v>71</v>
      </c>
      <c r="C86" s="19">
        <f t="shared" si="11"/>
        <v>395716.97350017156</v>
      </c>
      <c r="D86" s="19">
        <f t="shared" si="7"/>
        <v>217055.6145677648</v>
      </c>
      <c r="E86" s="19">
        <f t="shared" si="8"/>
        <v>178661.3589324068</v>
      </c>
      <c r="F86" s="19">
        <f t="shared" si="9"/>
        <v>17664617.1397298</v>
      </c>
      <c r="G86" s="20">
        <f t="shared" si="10"/>
        <v>14568712.021217613</v>
      </c>
    </row>
    <row r="87" spans="2:7" ht="14.25">
      <c r="B87" s="18">
        <f t="shared" si="6"/>
        <v>72</v>
      </c>
      <c r="C87" s="19">
        <f t="shared" si="11"/>
        <v>395716.97350017156</v>
      </c>
      <c r="D87" s="19">
        <f t="shared" si="7"/>
        <v>219678.36991045863</v>
      </c>
      <c r="E87" s="19">
        <f t="shared" si="8"/>
        <v>176038.60358971293</v>
      </c>
      <c r="F87" s="19">
        <f t="shared" si="9"/>
        <v>17840655.743319515</v>
      </c>
      <c r="G87" s="20">
        <f t="shared" si="10"/>
        <v>14349033.651307154</v>
      </c>
    </row>
    <row r="88" spans="2:7" ht="14.25">
      <c r="B88" s="18">
        <f t="shared" si="6"/>
        <v>73</v>
      </c>
      <c r="C88" s="19">
        <f t="shared" si="11"/>
        <v>395716.97350017156</v>
      </c>
      <c r="D88" s="19">
        <f t="shared" si="7"/>
        <v>222332.81688020995</v>
      </c>
      <c r="E88" s="19">
        <f t="shared" si="8"/>
        <v>173384.15661996155</v>
      </c>
      <c r="F88" s="19">
        <f t="shared" si="9"/>
        <v>18014039.899939477</v>
      </c>
      <c r="G88" s="20">
        <f t="shared" si="10"/>
        <v>14126700.834426945</v>
      </c>
    </row>
    <row r="89" spans="2:7" ht="14.25">
      <c r="B89" s="18">
        <f t="shared" si="6"/>
        <v>74</v>
      </c>
      <c r="C89" s="19">
        <f t="shared" si="11"/>
        <v>395716.97350017156</v>
      </c>
      <c r="D89" s="19">
        <f t="shared" si="7"/>
        <v>225019.3384175125</v>
      </c>
      <c r="E89" s="19">
        <f t="shared" si="8"/>
        <v>170697.63508265902</v>
      </c>
      <c r="F89" s="19">
        <f t="shared" si="9"/>
        <v>18184737.535022136</v>
      </c>
      <c r="G89" s="20">
        <f t="shared" si="10"/>
        <v>13901681.496009432</v>
      </c>
    </row>
    <row r="90" spans="2:7" ht="14.25">
      <c r="B90" s="18">
        <f t="shared" si="6"/>
        <v>75</v>
      </c>
      <c r="C90" s="19">
        <f t="shared" si="11"/>
        <v>395716.97350017156</v>
      </c>
      <c r="D90" s="19">
        <f t="shared" si="7"/>
        <v>227738.32209005748</v>
      </c>
      <c r="E90" s="19">
        <f t="shared" si="8"/>
        <v>167978.6514101141</v>
      </c>
      <c r="F90" s="19">
        <f t="shared" si="9"/>
        <v>18352716.18643225</v>
      </c>
      <c r="G90" s="20">
        <f t="shared" si="10"/>
        <v>13673943.173919374</v>
      </c>
    </row>
    <row r="91" spans="2:7" ht="14.25">
      <c r="B91" s="18">
        <f t="shared" si="6"/>
        <v>76</v>
      </c>
      <c r="C91" s="19">
        <f t="shared" si="11"/>
        <v>395716.97350017156</v>
      </c>
      <c r="D91" s="19">
        <f t="shared" si="7"/>
        <v>230490.16014864566</v>
      </c>
      <c r="E91" s="19">
        <f t="shared" si="8"/>
        <v>165226.81335152587</v>
      </c>
      <c r="F91" s="19">
        <f t="shared" si="9"/>
        <v>18517942.999783777</v>
      </c>
      <c r="G91" s="20">
        <f t="shared" si="10"/>
        <v>13443453.01377073</v>
      </c>
    </row>
    <row r="92" spans="2:7" ht="14.25">
      <c r="B92" s="18">
        <f t="shared" si="6"/>
        <v>77</v>
      </c>
      <c r="C92" s="19">
        <f t="shared" si="11"/>
        <v>395716.97350017156</v>
      </c>
      <c r="D92" s="19">
        <f t="shared" si="7"/>
        <v>233275.24958377515</v>
      </c>
      <c r="E92" s="19">
        <f t="shared" si="8"/>
        <v>162441.72391639644</v>
      </c>
      <c r="F92" s="19">
        <f t="shared" si="9"/>
        <v>18680384.723700173</v>
      </c>
      <c r="G92" s="20">
        <f t="shared" si="10"/>
        <v>13210177.764186954</v>
      </c>
    </row>
    <row r="93" spans="2:7" ht="14.25">
      <c r="B93" s="18">
        <f t="shared" si="6"/>
        <v>78</v>
      </c>
      <c r="C93" s="19">
        <f t="shared" si="11"/>
        <v>395716.97350017156</v>
      </c>
      <c r="D93" s="19">
        <f t="shared" si="7"/>
        <v>236093.9921829124</v>
      </c>
      <c r="E93" s="19">
        <f t="shared" si="8"/>
        <v>159622.98131725908</v>
      </c>
      <c r="F93" s="19">
        <f t="shared" si="9"/>
        <v>18840007.705017433</v>
      </c>
      <c r="G93" s="20">
        <f t="shared" si="10"/>
        <v>12974083.772004042</v>
      </c>
    </row>
    <row r="94" spans="2:7" ht="14.25">
      <c r="B94" s="18">
        <f t="shared" si="6"/>
        <v>79</v>
      </c>
      <c r="C94" s="19">
        <f t="shared" si="11"/>
        <v>395716.97350017156</v>
      </c>
      <c r="D94" s="19">
        <f t="shared" si="7"/>
        <v>238946.79458845596</v>
      </c>
      <c r="E94" s="19">
        <f t="shared" si="8"/>
        <v>156770.1789117156</v>
      </c>
      <c r="F94" s="19">
        <f t="shared" si="9"/>
        <v>18996777.88392915</v>
      </c>
      <c r="G94" s="20">
        <f t="shared" si="10"/>
        <v>12735136.977415586</v>
      </c>
    </row>
    <row r="95" spans="2:7" ht="14.25">
      <c r="B95" s="18">
        <f t="shared" si="6"/>
        <v>80</v>
      </c>
      <c r="C95" s="19">
        <f t="shared" si="11"/>
        <v>395716.97350017156</v>
      </c>
      <c r="D95" s="19">
        <f t="shared" si="7"/>
        <v>241834.0683563998</v>
      </c>
      <c r="E95" s="19">
        <f t="shared" si="8"/>
        <v>153882.90514377176</v>
      </c>
      <c r="F95" s="19">
        <f t="shared" si="9"/>
        <v>19150660.78907292</v>
      </c>
      <c r="G95" s="20">
        <f t="shared" si="10"/>
        <v>12493302.909059186</v>
      </c>
    </row>
    <row r="96" spans="2:7" ht="14.25">
      <c r="B96" s="18">
        <f t="shared" si="6"/>
        <v>81</v>
      </c>
      <c r="C96" s="19">
        <f t="shared" si="11"/>
        <v>395716.97350017156</v>
      </c>
      <c r="D96" s="19">
        <f t="shared" si="7"/>
        <v>244756.2300157063</v>
      </c>
      <c r="E96" s="19">
        <f t="shared" si="8"/>
        <v>150960.74348446526</v>
      </c>
      <c r="F96" s="19">
        <f t="shared" si="9"/>
        <v>19301621.532557383</v>
      </c>
      <c r="G96" s="20">
        <f t="shared" si="10"/>
        <v>12248546.67904348</v>
      </c>
    </row>
    <row r="97" spans="2:7" ht="14.25">
      <c r="B97" s="18">
        <f t="shared" si="6"/>
        <v>82</v>
      </c>
      <c r="C97" s="19">
        <f t="shared" si="11"/>
        <v>395716.97350017156</v>
      </c>
      <c r="D97" s="19">
        <f t="shared" si="7"/>
        <v>247713.7011283961</v>
      </c>
      <c r="E97" s="19">
        <f t="shared" si="8"/>
        <v>148003.27237177547</v>
      </c>
      <c r="F97" s="19">
        <f t="shared" si="9"/>
        <v>19449624.80492916</v>
      </c>
      <c r="G97" s="20">
        <f t="shared" si="10"/>
        <v>12000832.977915084</v>
      </c>
    </row>
    <row r="98" spans="2:7" ht="14.25">
      <c r="B98" s="18">
        <f t="shared" si="6"/>
        <v>83</v>
      </c>
      <c r="C98" s="19">
        <f t="shared" si="11"/>
        <v>395716.97350017156</v>
      </c>
      <c r="D98" s="19">
        <f t="shared" si="7"/>
        <v>250706.90835036422</v>
      </c>
      <c r="E98" s="19">
        <f t="shared" si="8"/>
        <v>145010.06514980737</v>
      </c>
      <c r="F98" s="19">
        <f t="shared" si="9"/>
        <v>19594634.870078966</v>
      </c>
      <c r="G98" s="20">
        <f t="shared" si="10"/>
        <v>11750126.06956472</v>
      </c>
    </row>
    <row r="99" spans="2:7" ht="14.25">
      <c r="B99" s="18">
        <f t="shared" si="6"/>
        <v>84</v>
      </c>
      <c r="C99" s="19">
        <f t="shared" si="11"/>
        <v>395716.97350017156</v>
      </c>
      <c r="D99" s="19">
        <f t="shared" si="7"/>
        <v>253736.2834929311</v>
      </c>
      <c r="E99" s="19">
        <f t="shared" si="8"/>
        <v>141980.69000724045</v>
      </c>
      <c r="F99" s="19">
        <f t="shared" si="9"/>
        <v>19736615.560086206</v>
      </c>
      <c r="G99" s="20">
        <f t="shared" si="10"/>
        <v>11496389.78607179</v>
      </c>
    </row>
    <row r="100" spans="2:7" ht="14.25">
      <c r="B100" s="18">
        <f t="shared" si="6"/>
        <v>85</v>
      </c>
      <c r="C100" s="19">
        <f t="shared" si="11"/>
        <v>395716.97350017156</v>
      </c>
      <c r="D100" s="19">
        <f t="shared" si="7"/>
        <v>256802.26358513735</v>
      </c>
      <c r="E100" s="19">
        <f t="shared" si="8"/>
        <v>138914.7099150342</v>
      </c>
      <c r="F100" s="19">
        <f t="shared" si="9"/>
        <v>19875530.27000124</v>
      </c>
      <c r="G100" s="20">
        <f t="shared" si="10"/>
        <v>11239587.522486653</v>
      </c>
    </row>
    <row r="101" spans="2:7" ht="14.25">
      <c r="B101" s="18">
        <f t="shared" si="6"/>
        <v>86</v>
      </c>
      <c r="C101" s="19">
        <f t="shared" si="11"/>
        <v>395716.97350017156</v>
      </c>
      <c r="D101" s="19">
        <f t="shared" si="7"/>
        <v>259905.29093679108</v>
      </c>
      <c r="E101" s="19">
        <f t="shared" si="8"/>
        <v>135811.68256338045</v>
      </c>
      <c r="F101" s="19">
        <f t="shared" si="9"/>
        <v>20011341.95256462</v>
      </c>
      <c r="G101" s="20">
        <f t="shared" si="10"/>
        <v>10979682.231549863</v>
      </c>
    </row>
    <row r="102" spans="2:7" ht="14.25">
      <c r="B102" s="18">
        <f t="shared" si="6"/>
        <v>87</v>
      </c>
      <c r="C102" s="19">
        <f t="shared" si="11"/>
        <v>395716.97350017156</v>
      </c>
      <c r="D102" s="19">
        <f t="shared" si="7"/>
        <v>263045.8132022773</v>
      </c>
      <c r="E102" s="19">
        <f t="shared" si="8"/>
        <v>132671.16029789424</v>
      </c>
      <c r="F102" s="19">
        <f t="shared" si="9"/>
        <v>20144013.112862512</v>
      </c>
      <c r="G102" s="20">
        <f t="shared" si="10"/>
        <v>10716636.418347586</v>
      </c>
    </row>
    <row r="103" spans="2:7" ht="14.25">
      <c r="B103" s="18">
        <f t="shared" si="6"/>
        <v>88</v>
      </c>
      <c r="C103" s="19">
        <f t="shared" si="11"/>
        <v>395716.97350017156</v>
      </c>
      <c r="D103" s="19">
        <f t="shared" si="7"/>
        <v>266224.28344513813</v>
      </c>
      <c r="E103" s="19">
        <f t="shared" si="8"/>
        <v>129492.6900550334</v>
      </c>
      <c r="F103" s="19">
        <f t="shared" si="9"/>
        <v>20273505.802917548</v>
      </c>
      <c r="G103" s="20">
        <f t="shared" si="10"/>
        <v>10450412.134902447</v>
      </c>
    </row>
    <row r="104" spans="2:7" ht="14.25">
      <c r="B104" s="18">
        <f t="shared" si="6"/>
        <v>89</v>
      </c>
      <c r="C104" s="19">
        <f t="shared" si="11"/>
        <v>395716.97350017156</v>
      </c>
      <c r="D104" s="19">
        <f t="shared" si="7"/>
        <v>269441.1602034336</v>
      </c>
      <c r="E104" s="19">
        <f t="shared" si="8"/>
        <v>126275.81329673798</v>
      </c>
      <c r="F104" s="19">
        <f t="shared" si="9"/>
        <v>20399781.616214287</v>
      </c>
      <c r="G104" s="20">
        <f t="shared" si="10"/>
        <v>10180970.974699013</v>
      </c>
    </row>
    <row r="105" spans="2:7" ht="14.25">
      <c r="B105" s="18">
        <f t="shared" si="6"/>
        <v>90</v>
      </c>
      <c r="C105" s="19">
        <f t="shared" si="11"/>
        <v>395716.97350017156</v>
      </c>
      <c r="D105" s="19">
        <f t="shared" si="7"/>
        <v>272696.9075558917</v>
      </c>
      <c r="E105" s="19">
        <f t="shared" si="8"/>
        <v>123020.0659442798</v>
      </c>
      <c r="F105" s="19">
        <f t="shared" si="9"/>
        <v>20522801.682158567</v>
      </c>
      <c r="G105" s="20">
        <f t="shared" si="10"/>
        <v>9908274.067143122</v>
      </c>
    </row>
    <row r="106" spans="2:7" ht="14.25">
      <c r="B106" s="18">
        <f t="shared" si="6"/>
        <v>91</v>
      </c>
      <c r="C106" s="19">
        <f t="shared" si="11"/>
        <v>395716.97350017156</v>
      </c>
      <c r="D106" s="19">
        <f t="shared" si="7"/>
        <v>275991.9951888588</v>
      </c>
      <c r="E106" s="19">
        <f t="shared" si="8"/>
        <v>119724.97831131279</v>
      </c>
      <c r="F106" s="19">
        <f t="shared" si="9"/>
        <v>20642526.66046988</v>
      </c>
      <c r="G106" s="20">
        <f t="shared" si="10"/>
        <v>9632282.071954263</v>
      </c>
    </row>
    <row r="107" spans="2:7" ht="14.25">
      <c r="B107" s="18">
        <f t="shared" si="6"/>
        <v>92</v>
      </c>
      <c r="C107" s="19">
        <f t="shared" si="11"/>
        <v>395716.97350017156</v>
      </c>
      <c r="D107" s="19">
        <f t="shared" si="7"/>
        <v>279326.8984640575</v>
      </c>
      <c r="E107" s="19">
        <f t="shared" si="8"/>
        <v>116390.07503611408</v>
      </c>
      <c r="F107" s="19">
        <f t="shared" si="9"/>
        <v>20758916.73550599</v>
      </c>
      <c r="G107" s="20">
        <f t="shared" si="10"/>
        <v>9352955.173490206</v>
      </c>
    </row>
    <row r="108" spans="2:7" ht="14.25">
      <c r="B108" s="18">
        <f t="shared" si="6"/>
        <v>93</v>
      </c>
      <c r="C108" s="19">
        <f t="shared" si="11"/>
        <v>395716.97350017156</v>
      </c>
      <c r="D108" s="19">
        <f t="shared" si="7"/>
        <v>282702.0984871648</v>
      </c>
      <c r="E108" s="19">
        <f t="shared" si="8"/>
        <v>113014.87501300672</v>
      </c>
      <c r="F108" s="19">
        <f t="shared" si="9"/>
        <v>20871931.610518996</v>
      </c>
      <c r="G108" s="20">
        <f t="shared" si="10"/>
        <v>9070253.075003041</v>
      </c>
    </row>
    <row r="109" spans="2:7" ht="14.25">
      <c r="B109" s="18">
        <f t="shared" si="6"/>
        <v>94</v>
      </c>
      <c r="C109" s="19">
        <f t="shared" si="11"/>
        <v>395716.97350017156</v>
      </c>
      <c r="D109" s="19">
        <f t="shared" si="7"/>
        <v>286118.08217721805</v>
      </c>
      <c r="E109" s="19">
        <f t="shared" si="8"/>
        <v>109598.8913229535</v>
      </c>
      <c r="F109" s="19">
        <f t="shared" si="9"/>
        <v>20981530.501841947</v>
      </c>
      <c r="G109" s="20">
        <f t="shared" si="10"/>
        <v>8784134.992825823</v>
      </c>
    </row>
    <row r="110" spans="2:7" ht="14.25">
      <c r="B110" s="18">
        <f t="shared" si="6"/>
        <v>95</v>
      </c>
      <c r="C110" s="19">
        <f t="shared" si="11"/>
        <v>395716.97350017156</v>
      </c>
      <c r="D110" s="19">
        <f t="shared" si="7"/>
        <v>289575.34233685944</v>
      </c>
      <c r="E110" s="19">
        <f t="shared" si="8"/>
        <v>106141.6311633121</v>
      </c>
      <c r="F110" s="19">
        <f t="shared" si="9"/>
        <v>21087672.133005258</v>
      </c>
      <c r="G110" s="20">
        <f t="shared" si="10"/>
        <v>8494559.650488963</v>
      </c>
    </row>
    <row r="111" spans="2:7" ht="14.25">
      <c r="B111" s="18">
        <f t="shared" si="6"/>
        <v>96</v>
      </c>
      <c r="C111" s="19">
        <f t="shared" si="11"/>
        <v>395716.97350017156</v>
      </c>
      <c r="D111" s="19">
        <f t="shared" si="7"/>
        <v>293074.3777234298</v>
      </c>
      <c r="E111" s="19">
        <f t="shared" si="8"/>
        <v>102642.59577674171</v>
      </c>
      <c r="F111" s="19">
        <f t="shared" si="9"/>
        <v>21190314.728782</v>
      </c>
      <c r="G111" s="20">
        <f t="shared" si="10"/>
        <v>8201485.272765534</v>
      </c>
    </row>
    <row r="112" spans="2:7" ht="14.25">
      <c r="B112" s="18">
        <f t="shared" si="6"/>
        <v>97</v>
      </c>
      <c r="C112" s="19">
        <f t="shared" si="11"/>
        <v>395716.97350017156</v>
      </c>
      <c r="D112" s="19">
        <f t="shared" si="7"/>
        <v>296615.69312092126</v>
      </c>
      <c r="E112" s="19">
        <f t="shared" si="8"/>
        <v>99101.28037925028</v>
      </c>
      <c r="F112" s="19">
        <f t="shared" si="9"/>
        <v>21289416.00916125</v>
      </c>
      <c r="G112" s="20">
        <f t="shared" si="10"/>
        <v>7904869.579644613</v>
      </c>
    </row>
    <row r="113" spans="2:7" ht="14.25">
      <c r="B113" s="18">
        <f t="shared" si="6"/>
        <v>98</v>
      </c>
      <c r="C113" s="19">
        <f t="shared" si="11"/>
        <v>395716.97350017156</v>
      </c>
      <c r="D113" s="19">
        <f t="shared" si="7"/>
        <v>300199.79941279907</v>
      </c>
      <c r="E113" s="19">
        <f t="shared" si="8"/>
        <v>95517.17408737248</v>
      </c>
      <c r="F113" s="19">
        <f t="shared" si="9"/>
        <v>21384933.18324862</v>
      </c>
      <c r="G113" s="20">
        <f t="shared" si="10"/>
        <v>7604669.780231814</v>
      </c>
    </row>
    <row r="114" spans="2:7" ht="14.25">
      <c r="B114" s="18">
        <f t="shared" si="6"/>
        <v>99</v>
      </c>
      <c r="C114" s="19">
        <f t="shared" si="11"/>
        <v>395716.97350017156</v>
      </c>
      <c r="D114" s="19">
        <f t="shared" si="7"/>
        <v>303827.21365570376</v>
      </c>
      <c r="E114" s="19">
        <f t="shared" si="8"/>
        <v>91889.7598444678</v>
      </c>
      <c r="F114" s="19">
        <f t="shared" si="9"/>
        <v>21476822.943093088</v>
      </c>
      <c r="G114" s="20">
        <f t="shared" si="10"/>
        <v>7300842.56657611</v>
      </c>
    </row>
    <row r="115" spans="2:7" ht="14.25">
      <c r="B115" s="18">
        <f t="shared" si="6"/>
        <v>100</v>
      </c>
      <c r="C115" s="19">
        <f t="shared" si="11"/>
        <v>395716.97350017156</v>
      </c>
      <c r="D115" s="19">
        <f t="shared" si="7"/>
        <v>307498.4591540435</v>
      </c>
      <c r="E115" s="19">
        <f t="shared" si="8"/>
        <v>88218.51434612804</v>
      </c>
      <c r="F115" s="19">
        <f t="shared" si="9"/>
        <v>21565041.457439214</v>
      </c>
      <c r="G115" s="20">
        <f t="shared" si="10"/>
        <v>6993344.107422067</v>
      </c>
    </row>
    <row r="116" spans="2:7" ht="14.25">
      <c r="B116" s="18">
        <f t="shared" si="6"/>
        <v>101</v>
      </c>
      <c r="C116" s="19">
        <f t="shared" si="11"/>
        <v>395716.97350017156</v>
      </c>
      <c r="D116" s="19">
        <f t="shared" si="7"/>
        <v>311214.0655354882</v>
      </c>
      <c r="E116" s="19">
        <f t="shared" si="8"/>
        <v>84502.90796468336</v>
      </c>
      <c r="F116" s="19">
        <f t="shared" si="9"/>
        <v>21649544.365403898</v>
      </c>
      <c r="G116" s="20">
        <f t="shared" si="10"/>
        <v>6682130.041886578</v>
      </c>
    </row>
    <row r="117" spans="2:7" ht="14.25">
      <c r="B117" s="18">
        <f t="shared" si="6"/>
        <v>102</v>
      </c>
      <c r="C117" s="19">
        <f t="shared" si="11"/>
        <v>395716.97350017156</v>
      </c>
      <c r="D117" s="19">
        <f t="shared" si="7"/>
        <v>314974.56882737536</v>
      </c>
      <c r="E117" s="19">
        <f t="shared" si="8"/>
        <v>80742.40467279621</v>
      </c>
      <c r="F117" s="19">
        <f t="shared" si="9"/>
        <v>21730286.770076696</v>
      </c>
      <c r="G117" s="20">
        <f t="shared" si="10"/>
        <v>6367155.473059203</v>
      </c>
    </row>
    <row r="118" spans="2:7" ht="14.25">
      <c r="B118" s="18">
        <f t="shared" si="6"/>
        <v>103</v>
      </c>
      <c r="C118" s="19">
        <f t="shared" si="11"/>
        <v>395716.97350017156</v>
      </c>
      <c r="D118" s="19">
        <f t="shared" si="7"/>
        <v>318780.5115340394</v>
      </c>
      <c r="E118" s="19">
        <f t="shared" si="8"/>
        <v>76936.46196613209</v>
      </c>
      <c r="F118" s="19">
        <f t="shared" si="9"/>
        <v>21807223.232042827</v>
      </c>
      <c r="G118" s="20">
        <f t="shared" si="10"/>
        <v>6048374.961525163</v>
      </c>
    </row>
    <row r="119" spans="2:7" ht="14.25">
      <c r="B119" s="18">
        <f t="shared" si="6"/>
        <v>104</v>
      </c>
      <c r="C119" s="19">
        <f t="shared" si="11"/>
        <v>395716.97350017156</v>
      </c>
      <c r="D119" s="19">
        <f t="shared" si="7"/>
        <v>322632.44271507574</v>
      </c>
      <c r="E119" s="19">
        <f t="shared" si="8"/>
        <v>73084.53078509578</v>
      </c>
      <c r="F119" s="19">
        <f t="shared" si="9"/>
        <v>21880307.76282792</v>
      </c>
      <c r="G119" s="20">
        <f t="shared" si="10"/>
        <v>5725742.518810087</v>
      </c>
    </row>
    <row r="120" spans="2:7" ht="14.25">
      <c r="B120" s="18">
        <f t="shared" si="6"/>
        <v>105</v>
      </c>
      <c r="C120" s="19">
        <f t="shared" si="11"/>
        <v>395716.97350017156</v>
      </c>
      <c r="D120" s="19">
        <f t="shared" si="7"/>
        <v>326530.9180645496</v>
      </c>
      <c r="E120" s="19">
        <f t="shared" si="8"/>
        <v>69186.05543562197</v>
      </c>
      <c r="F120" s="19">
        <f t="shared" si="9"/>
        <v>21949493.818263542</v>
      </c>
      <c r="G120" s="20">
        <f t="shared" si="10"/>
        <v>5399211.600745537</v>
      </c>
    </row>
    <row r="121" spans="2:7" ht="14.25">
      <c r="B121" s="18">
        <f t="shared" si="6"/>
        <v>106</v>
      </c>
      <c r="C121" s="19">
        <f t="shared" si="11"/>
        <v>395716.97350017156</v>
      </c>
      <c r="D121" s="19">
        <f t="shared" si="7"/>
        <v>330476.4999911629</v>
      </c>
      <c r="E121" s="19">
        <f t="shared" si="8"/>
        <v>65240.47350900864</v>
      </c>
      <c r="F121" s="19">
        <f t="shared" si="9"/>
        <v>22014734.29177255</v>
      </c>
      <c r="G121" s="20">
        <f t="shared" si="10"/>
        <v>5068735.100754375</v>
      </c>
    </row>
    <row r="122" spans="2:7" ht="14.25">
      <c r="B122" s="18">
        <f t="shared" si="6"/>
        <v>107</v>
      </c>
      <c r="C122" s="19">
        <f t="shared" si="11"/>
        <v>395716.97350017156</v>
      </c>
      <c r="D122" s="19">
        <f t="shared" si="7"/>
        <v>334469.7576993895</v>
      </c>
      <c r="E122" s="19">
        <f t="shared" si="8"/>
        <v>61247.21580078209</v>
      </c>
      <c r="F122" s="19">
        <f t="shared" si="9"/>
        <v>22075981.507573333</v>
      </c>
      <c r="G122" s="20">
        <f t="shared" si="10"/>
        <v>4734265.343054986</v>
      </c>
    </row>
    <row r="123" spans="2:7" ht="14.25">
      <c r="B123" s="18">
        <f t="shared" si="6"/>
        <v>108</v>
      </c>
      <c r="C123" s="19">
        <f t="shared" si="11"/>
        <v>395716.97350017156</v>
      </c>
      <c r="D123" s="19">
        <f t="shared" si="7"/>
        <v>338511.2672715904</v>
      </c>
      <c r="E123" s="19">
        <f t="shared" si="8"/>
        <v>57205.70622858113</v>
      </c>
      <c r="F123" s="19">
        <f t="shared" si="9"/>
        <v>22133187.213801913</v>
      </c>
      <c r="G123" s="20">
        <f t="shared" si="10"/>
        <v>4395754.075783395</v>
      </c>
    </row>
    <row r="124" spans="2:7" ht="14.25">
      <c r="B124" s="18">
        <f t="shared" si="6"/>
        <v>109</v>
      </c>
      <c r="C124" s="19">
        <f t="shared" si="11"/>
        <v>395716.97350017156</v>
      </c>
      <c r="D124" s="19">
        <f t="shared" si="7"/>
        <v>342601.6117511221</v>
      </c>
      <c r="E124" s="19">
        <f t="shared" si="8"/>
        <v>53115.36174904942</v>
      </c>
      <c r="F124" s="19">
        <f t="shared" si="9"/>
        <v>22186302.575550962</v>
      </c>
      <c r="G124" s="20">
        <f t="shared" si="10"/>
        <v>4053152.4640322733</v>
      </c>
    </row>
    <row r="125" spans="2:7" ht="14.25">
      <c r="B125" s="18">
        <f t="shared" si="6"/>
        <v>110</v>
      </c>
      <c r="C125" s="19">
        <f t="shared" si="11"/>
        <v>395716.97350017156</v>
      </c>
      <c r="D125" s="19">
        <f t="shared" si="7"/>
        <v>346741.38122644817</v>
      </c>
      <c r="E125" s="19">
        <f t="shared" si="8"/>
        <v>48975.592273723356</v>
      </c>
      <c r="F125" s="19">
        <f t="shared" si="9"/>
        <v>22235278.167824686</v>
      </c>
      <c r="G125" s="20">
        <f t="shared" si="10"/>
        <v>3706411.082805825</v>
      </c>
    </row>
    <row r="126" spans="2:7" ht="14.25">
      <c r="B126" s="18">
        <f t="shared" si="6"/>
        <v>111</v>
      </c>
      <c r="C126" s="19">
        <f t="shared" si="11"/>
        <v>395716.97350017156</v>
      </c>
      <c r="D126" s="19">
        <f t="shared" si="7"/>
        <v>350931.17291626777</v>
      </c>
      <c r="E126" s="19">
        <f t="shared" si="8"/>
        <v>44785.80058390377</v>
      </c>
      <c r="F126" s="19">
        <f t="shared" si="9"/>
        <v>22280063.96840859</v>
      </c>
      <c r="G126" s="20">
        <f t="shared" si="10"/>
        <v>3355479.9098895574</v>
      </c>
    </row>
    <row r="127" spans="2:7" ht="14.25">
      <c r="B127" s="18">
        <f t="shared" si="6"/>
        <v>112</v>
      </c>
      <c r="C127" s="19">
        <f t="shared" si="11"/>
        <v>395716.97350017156</v>
      </c>
      <c r="D127" s="19">
        <f t="shared" si="7"/>
        <v>355171.5912556727</v>
      </c>
      <c r="E127" s="19">
        <f t="shared" si="8"/>
        <v>40545.38224449887</v>
      </c>
      <c r="F127" s="19">
        <f t="shared" si="9"/>
        <v>22320609.350653086</v>
      </c>
      <c r="G127" s="20">
        <f t="shared" si="10"/>
        <v>3000308.3186338847</v>
      </c>
    </row>
    <row r="128" spans="2:7" ht="14.25">
      <c r="B128" s="18">
        <f t="shared" si="6"/>
        <v>113</v>
      </c>
      <c r="C128" s="19">
        <f t="shared" si="11"/>
        <v>395716.97350017156</v>
      </c>
      <c r="D128" s="19">
        <f t="shared" si="7"/>
        <v>359463.24798334535</v>
      </c>
      <c r="E128" s="19">
        <f t="shared" si="8"/>
        <v>36253.72551682617</v>
      </c>
      <c r="F128" s="19">
        <f t="shared" si="9"/>
        <v>22356863.07616991</v>
      </c>
      <c r="G128" s="20">
        <f t="shared" si="10"/>
        <v>2640845.0706505394</v>
      </c>
    </row>
    <row r="129" spans="2:7" ht="14.25">
      <c r="B129" s="18">
        <f t="shared" si="6"/>
        <v>114</v>
      </c>
      <c r="C129" s="19">
        <f t="shared" si="11"/>
        <v>395716.97350017156</v>
      </c>
      <c r="D129" s="19">
        <f t="shared" si="7"/>
        <v>363806.7622298108</v>
      </c>
      <c r="E129" s="19">
        <f t="shared" si="8"/>
        <v>31910.211270360738</v>
      </c>
      <c r="F129" s="19">
        <f t="shared" si="9"/>
        <v>22388773.287440274</v>
      </c>
      <c r="G129" s="20">
        <f t="shared" si="10"/>
        <v>2277038.3084207284</v>
      </c>
    </row>
    <row r="130" spans="2:7" ht="14.25">
      <c r="B130" s="18">
        <f t="shared" si="6"/>
        <v>115</v>
      </c>
      <c r="C130" s="19">
        <f t="shared" si="11"/>
        <v>395716.97350017156</v>
      </c>
      <c r="D130" s="19">
        <f t="shared" si="7"/>
        <v>368202.76060675434</v>
      </c>
      <c r="E130" s="19">
        <f t="shared" si="8"/>
        <v>27514.212893417192</v>
      </c>
      <c r="F130" s="19">
        <f t="shared" si="9"/>
        <v>22416287.500333693</v>
      </c>
      <c r="G130" s="20">
        <f t="shared" si="10"/>
        <v>1908835.547813974</v>
      </c>
    </row>
    <row r="131" spans="2:7" ht="14.25">
      <c r="B131" s="18">
        <f t="shared" si="6"/>
        <v>116</v>
      </c>
      <c r="C131" s="19">
        <f t="shared" si="11"/>
        <v>395716.97350017156</v>
      </c>
      <c r="D131" s="19">
        <f t="shared" si="7"/>
        <v>372651.8772974193</v>
      </c>
      <c r="E131" s="19">
        <f t="shared" si="8"/>
        <v>23065.096202752244</v>
      </c>
      <c r="F131" s="19">
        <f t="shared" si="9"/>
        <v>22439352.596536446</v>
      </c>
      <c r="G131" s="20">
        <f t="shared" si="10"/>
        <v>1536183.6705165547</v>
      </c>
    </row>
    <row r="132" spans="2:7" ht="14.25">
      <c r="B132" s="18">
        <f t="shared" si="6"/>
        <v>117</v>
      </c>
      <c r="C132" s="19">
        <f t="shared" si="11"/>
        <v>395716.97350017156</v>
      </c>
      <c r="D132" s="19">
        <f t="shared" si="7"/>
        <v>377154.7541480965</v>
      </c>
      <c r="E132" s="19">
        <f t="shared" si="8"/>
        <v>18562.219352075095</v>
      </c>
      <c r="F132" s="19">
        <f t="shared" si="9"/>
        <v>22457914.81588852</v>
      </c>
      <c r="G132" s="20">
        <f t="shared" si="10"/>
        <v>1159028.9163684582</v>
      </c>
    </row>
    <row r="133" spans="2:7" ht="14.25">
      <c r="B133" s="18">
        <f t="shared" si="6"/>
        <v>118</v>
      </c>
      <c r="C133" s="19">
        <f t="shared" si="11"/>
        <v>395716.97350017156</v>
      </c>
      <c r="D133" s="19">
        <f t="shared" si="7"/>
        <v>381712.0407607193</v>
      </c>
      <c r="E133" s="19">
        <f t="shared" si="8"/>
        <v>14004.932739452264</v>
      </c>
      <c r="F133" s="19">
        <f t="shared" si="9"/>
        <v>22471919.74862797</v>
      </c>
      <c r="G133" s="20">
        <f t="shared" si="10"/>
        <v>777316.875607739</v>
      </c>
    </row>
    <row r="134" spans="2:7" ht="14.25">
      <c r="B134" s="18">
        <f t="shared" si="6"/>
        <v>119</v>
      </c>
      <c r="C134" s="19">
        <f t="shared" si="11"/>
        <v>395716.97350017156</v>
      </c>
      <c r="D134" s="19">
        <f t="shared" si="7"/>
        <v>386324.39458657795</v>
      </c>
      <c r="E134" s="19">
        <f t="shared" si="8"/>
        <v>9392.57891359357</v>
      </c>
      <c r="F134" s="19">
        <f t="shared" si="9"/>
        <v>22481312.327541564</v>
      </c>
      <c r="G134" s="20">
        <f t="shared" si="10"/>
        <v>390992.481021161</v>
      </c>
    </row>
    <row r="135" spans="2:7" ht="14.25">
      <c r="B135" s="18">
        <f t="shared" si="6"/>
        <v>120</v>
      </c>
      <c r="C135" s="19">
        <f t="shared" si="11"/>
        <v>395716.97350017156</v>
      </c>
      <c r="D135" s="19">
        <f t="shared" si="7"/>
        <v>390992.4810211658</v>
      </c>
      <c r="E135" s="19">
        <f t="shared" si="8"/>
        <v>4724.492479005754</v>
      </c>
      <c r="F135" s="19">
        <f t="shared" si="9"/>
        <v>22486036.820020568</v>
      </c>
      <c r="G135" s="20">
        <f t="shared" si="10"/>
        <v>-4.773028194904327E-09</v>
      </c>
    </row>
    <row r="136" spans="2:7" ht="14.25">
      <c r="B136" s="18">
        <f t="shared" si="6"/>
      </c>
      <c r="C136" s="19">
        <f t="shared" si="11"/>
      </c>
      <c r="D136" s="19">
        <f t="shared" si="7"/>
      </c>
      <c r="E136" s="19">
        <f t="shared" si="8"/>
      </c>
      <c r="F136" s="19">
        <f t="shared" si="9"/>
      </c>
      <c r="G136" s="20">
        <f t="shared" si="10"/>
      </c>
    </row>
    <row r="137" spans="2:7" ht="14.25">
      <c r="B137" s="18">
        <f t="shared" si="6"/>
      </c>
      <c r="C137" s="19">
        <f t="shared" si="11"/>
      </c>
      <c r="D137" s="19">
        <f t="shared" si="7"/>
      </c>
      <c r="E137" s="19">
        <f t="shared" si="8"/>
      </c>
      <c r="F137" s="19">
        <f t="shared" si="9"/>
      </c>
      <c r="G137" s="20">
        <f t="shared" si="10"/>
      </c>
    </row>
    <row r="138" spans="2:7" ht="14.25">
      <c r="B138" s="18">
        <f t="shared" si="6"/>
      </c>
      <c r="C138" s="19">
        <f t="shared" si="11"/>
      </c>
      <c r="D138" s="19">
        <f t="shared" si="7"/>
      </c>
      <c r="E138" s="19">
        <f t="shared" si="8"/>
      </c>
      <c r="F138" s="19">
        <f t="shared" si="9"/>
      </c>
      <c r="G138" s="20">
        <f t="shared" si="10"/>
      </c>
    </row>
    <row r="139" spans="2:7" ht="14.25">
      <c r="B139" s="18">
        <f t="shared" si="6"/>
      </c>
      <c r="C139" s="19">
        <f t="shared" si="11"/>
      </c>
      <c r="D139" s="19">
        <f t="shared" si="7"/>
      </c>
      <c r="E139" s="19">
        <f t="shared" si="8"/>
      </c>
      <c r="F139" s="19">
        <f t="shared" si="9"/>
      </c>
      <c r="G139" s="20">
        <f t="shared" si="10"/>
      </c>
    </row>
    <row r="140" spans="2:7" ht="14.25">
      <c r="B140" s="18">
        <f t="shared" si="6"/>
      </c>
      <c r="C140" s="19">
        <f t="shared" si="11"/>
      </c>
      <c r="D140" s="19">
        <f t="shared" si="7"/>
      </c>
      <c r="E140" s="19">
        <f t="shared" si="8"/>
      </c>
      <c r="F140" s="19">
        <f t="shared" si="9"/>
      </c>
      <c r="G140" s="20">
        <f t="shared" si="10"/>
      </c>
    </row>
    <row r="141" spans="2:7" ht="14.25">
      <c r="B141" s="18">
        <f t="shared" si="6"/>
      </c>
      <c r="C141" s="19">
        <f t="shared" si="11"/>
      </c>
      <c r="D141" s="19">
        <f t="shared" si="7"/>
      </c>
      <c r="E141" s="19">
        <f t="shared" si="8"/>
      </c>
      <c r="F141" s="19">
        <f t="shared" si="9"/>
      </c>
      <c r="G141" s="20">
        <f t="shared" si="10"/>
      </c>
    </row>
    <row r="142" spans="2:7" ht="14.25">
      <c r="B142" s="18">
        <f t="shared" si="6"/>
      </c>
      <c r="C142" s="19">
        <f t="shared" si="11"/>
      </c>
      <c r="D142" s="19">
        <f t="shared" si="7"/>
      </c>
      <c r="E142" s="19">
        <f t="shared" si="8"/>
      </c>
      <c r="F142" s="19">
        <f t="shared" si="9"/>
      </c>
      <c r="G142" s="20">
        <f t="shared" si="10"/>
      </c>
    </row>
    <row r="143" spans="2:7" ht="14.25">
      <c r="B143" s="18">
        <f t="shared" si="6"/>
      </c>
      <c r="C143" s="19">
        <f t="shared" si="11"/>
      </c>
      <c r="D143" s="19">
        <f t="shared" si="7"/>
      </c>
      <c r="E143" s="19">
        <f t="shared" si="8"/>
      </c>
      <c r="F143" s="19">
        <f t="shared" si="9"/>
      </c>
      <c r="G143" s="20">
        <f t="shared" si="10"/>
      </c>
    </row>
    <row r="144" spans="2:7" ht="14.25">
      <c r="B144" s="18">
        <f aca="true" t="shared" si="12" ref="B144:B207">IF(((ROW()-nSkip)&lt;=$G$9),(ROW()-nSkip),"")</f>
      </c>
      <c r="C144" s="19">
        <f t="shared" si="11"/>
      </c>
      <c r="D144" s="19">
        <f t="shared" si="7"/>
      </c>
      <c r="E144" s="19">
        <f t="shared" si="8"/>
      </c>
      <c r="F144" s="19">
        <f t="shared" si="9"/>
      </c>
      <c r="G144" s="20">
        <f t="shared" si="10"/>
      </c>
    </row>
    <row r="145" spans="2:7" ht="14.25">
      <c r="B145" s="18">
        <f t="shared" si="12"/>
      </c>
      <c r="C145" s="19">
        <f t="shared" si="11"/>
      </c>
      <c r="D145" s="19">
        <f aca="true" t="shared" si="13" ref="D145:D208">IF(((ROW()-nSkip)&lt;=$G$9),-PPMT(($G$5/$G$8),B145,$G$9,$G$4),"")</f>
      </c>
      <c r="E145" s="19">
        <f aca="true" t="shared" si="14" ref="E145:E208">IF(((ROW()-nSkip)&lt;=$G$9),-IPMT(($G$5/$G$8),B145,$G$9,$G$4),"")</f>
      </c>
      <c r="F145" s="19">
        <f aca="true" t="shared" si="15" ref="F145:F208">IF(((ROW()-nSkip)&lt;=$G$9),(E145+F144),"")</f>
      </c>
      <c r="G145" s="20">
        <f aca="true" t="shared" si="16" ref="G145:G208">IF(((ROW()-nSkip)&lt;=$G$9),(G144-D145),"")</f>
      </c>
    </row>
    <row r="146" spans="2:7" ht="14.25">
      <c r="B146" s="18">
        <f t="shared" si="12"/>
      </c>
      <c r="C146" s="19">
        <f t="shared" si="11"/>
      </c>
      <c r="D146" s="19">
        <f t="shared" si="13"/>
      </c>
      <c r="E146" s="19">
        <f t="shared" si="14"/>
      </c>
      <c r="F146" s="19">
        <f t="shared" si="15"/>
      </c>
      <c r="G146" s="20">
        <f t="shared" si="16"/>
      </c>
    </row>
    <row r="147" spans="2:7" ht="14.25">
      <c r="B147" s="18">
        <f t="shared" si="12"/>
      </c>
      <c r="C147" s="19">
        <f t="shared" si="11"/>
      </c>
      <c r="D147" s="19">
        <f t="shared" si="13"/>
      </c>
      <c r="E147" s="19">
        <f t="shared" si="14"/>
      </c>
      <c r="F147" s="19">
        <f t="shared" si="15"/>
      </c>
      <c r="G147" s="20">
        <f t="shared" si="16"/>
      </c>
    </row>
    <row r="148" spans="2:7" ht="14.25">
      <c r="B148" s="18">
        <f t="shared" si="12"/>
      </c>
      <c r="C148" s="19">
        <f aca="true" t="shared" si="17" ref="C148:C211">IF((B148&lt;=$G$9),-PMT(($G$5/$G$8),$G$9,$G$4),"")</f>
      </c>
      <c r="D148" s="19">
        <f t="shared" si="13"/>
      </c>
      <c r="E148" s="19">
        <f t="shared" si="14"/>
      </c>
      <c r="F148" s="19">
        <f t="shared" si="15"/>
      </c>
      <c r="G148" s="20">
        <f t="shared" si="16"/>
      </c>
    </row>
    <row r="149" spans="2:7" ht="14.25">
      <c r="B149" s="18">
        <f t="shared" si="12"/>
      </c>
      <c r="C149" s="19">
        <f t="shared" si="17"/>
      </c>
      <c r="D149" s="19">
        <f t="shared" si="13"/>
      </c>
      <c r="E149" s="19">
        <f t="shared" si="14"/>
      </c>
      <c r="F149" s="19">
        <f t="shared" si="15"/>
      </c>
      <c r="G149" s="20">
        <f t="shared" si="16"/>
      </c>
    </row>
    <row r="150" spans="2:7" ht="14.25">
      <c r="B150" s="18">
        <f t="shared" si="12"/>
      </c>
      <c r="C150" s="19">
        <f t="shared" si="17"/>
      </c>
      <c r="D150" s="19">
        <f t="shared" si="13"/>
      </c>
      <c r="E150" s="19">
        <f t="shared" si="14"/>
      </c>
      <c r="F150" s="19">
        <f t="shared" si="15"/>
      </c>
      <c r="G150" s="20">
        <f t="shared" si="16"/>
      </c>
    </row>
    <row r="151" spans="2:7" ht="14.25">
      <c r="B151" s="18">
        <f t="shared" si="12"/>
      </c>
      <c r="C151" s="19">
        <f t="shared" si="17"/>
      </c>
      <c r="D151" s="19">
        <f t="shared" si="13"/>
      </c>
      <c r="E151" s="19">
        <f t="shared" si="14"/>
      </c>
      <c r="F151" s="19">
        <f t="shared" si="15"/>
      </c>
      <c r="G151" s="20">
        <f t="shared" si="16"/>
      </c>
    </row>
    <row r="152" spans="2:7" ht="14.25">
      <c r="B152" s="18">
        <f t="shared" si="12"/>
      </c>
      <c r="C152" s="19">
        <f t="shared" si="17"/>
      </c>
      <c r="D152" s="19">
        <f t="shared" si="13"/>
      </c>
      <c r="E152" s="19">
        <f t="shared" si="14"/>
      </c>
      <c r="F152" s="19">
        <f t="shared" si="15"/>
      </c>
      <c r="G152" s="20">
        <f t="shared" si="16"/>
      </c>
    </row>
    <row r="153" spans="2:7" ht="14.25">
      <c r="B153" s="18">
        <f t="shared" si="12"/>
      </c>
      <c r="C153" s="19">
        <f t="shared" si="17"/>
      </c>
      <c r="D153" s="19">
        <f t="shared" si="13"/>
      </c>
      <c r="E153" s="19">
        <f t="shared" si="14"/>
      </c>
      <c r="F153" s="19">
        <f t="shared" si="15"/>
      </c>
      <c r="G153" s="20">
        <f t="shared" si="16"/>
      </c>
    </row>
    <row r="154" spans="2:7" ht="14.25">
      <c r="B154" s="18">
        <f t="shared" si="12"/>
      </c>
      <c r="C154" s="19">
        <f t="shared" si="17"/>
      </c>
      <c r="D154" s="19">
        <f t="shared" si="13"/>
      </c>
      <c r="E154" s="19">
        <f t="shared" si="14"/>
      </c>
      <c r="F154" s="19">
        <f t="shared" si="15"/>
      </c>
      <c r="G154" s="20">
        <f t="shared" si="16"/>
      </c>
    </row>
    <row r="155" spans="2:7" ht="14.25">
      <c r="B155" s="18">
        <f t="shared" si="12"/>
      </c>
      <c r="C155" s="19">
        <f t="shared" si="17"/>
      </c>
      <c r="D155" s="19">
        <f t="shared" si="13"/>
      </c>
      <c r="E155" s="19">
        <f t="shared" si="14"/>
      </c>
      <c r="F155" s="19">
        <f t="shared" si="15"/>
      </c>
      <c r="G155" s="20">
        <f t="shared" si="16"/>
      </c>
    </row>
    <row r="156" spans="2:7" ht="14.25">
      <c r="B156" s="18">
        <f t="shared" si="12"/>
      </c>
      <c r="C156" s="19">
        <f t="shared" si="17"/>
      </c>
      <c r="D156" s="19">
        <f t="shared" si="13"/>
      </c>
      <c r="E156" s="19">
        <f t="shared" si="14"/>
      </c>
      <c r="F156" s="19">
        <f t="shared" si="15"/>
      </c>
      <c r="G156" s="20">
        <f t="shared" si="16"/>
      </c>
    </row>
    <row r="157" spans="2:7" ht="14.25">
      <c r="B157" s="18">
        <f t="shared" si="12"/>
      </c>
      <c r="C157" s="19">
        <f t="shared" si="17"/>
      </c>
      <c r="D157" s="19">
        <f t="shared" si="13"/>
      </c>
      <c r="E157" s="19">
        <f t="shared" si="14"/>
      </c>
      <c r="F157" s="19">
        <f t="shared" si="15"/>
      </c>
      <c r="G157" s="20">
        <f t="shared" si="16"/>
      </c>
    </row>
    <row r="158" spans="2:7" ht="14.25">
      <c r="B158" s="18">
        <f t="shared" si="12"/>
      </c>
      <c r="C158" s="19">
        <f t="shared" si="17"/>
      </c>
      <c r="D158" s="19">
        <f t="shared" si="13"/>
      </c>
      <c r="E158" s="19">
        <f t="shared" si="14"/>
      </c>
      <c r="F158" s="19">
        <f t="shared" si="15"/>
      </c>
      <c r="G158" s="20">
        <f t="shared" si="16"/>
      </c>
    </row>
    <row r="159" spans="2:7" ht="14.25">
      <c r="B159" s="18">
        <f t="shared" si="12"/>
      </c>
      <c r="C159" s="19">
        <f t="shared" si="17"/>
      </c>
      <c r="D159" s="19">
        <f t="shared" si="13"/>
      </c>
      <c r="E159" s="19">
        <f t="shared" si="14"/>
      </c>
      <c r="F159" s="19">
        <f t="shared" si="15"/>
      </c>
      <c r="G159" s="20">
        <f t="shared" si="16"/>
      </c>
    </row>
    <row r="160" spans="2:7" ht="14.25">
      <c r="B160" s="18">
        <f t="shared" si="12"/>
      </c>
      <c r="C160" s="19">
        <f t="shared" si="17"/>
      </c>
      <c r="D160" s="19">
        <f t="shared" si="13"/>
      </c>
      <c r="E160" s="19">
        <f t="shared" si="14"/>
      </c>
      <c r="F160" s="19">
        <f t="shared" si="15"/>
      </c>
      <c r="G160" s="20">
        <f t="shared" si="16"/>
      </c>
    </row>
    <row r="161" spans="2:7" ht="14.25">
      <c r="B161" s="18">
        <f t="shared" si="12"/>
      </c>
      <c r="C161" s="19">
        <f t="shared" si="17"/>
      </c>
      <c r="D161" s="19">
        <f t="shared" si="13"/>
      </c>
      <c r="E161" s="19">
        <f t="shared" si="14"/>
      </c>
      <c r="F161" s="19">
        <f t="shared" si="15"/>
      </c>
      <c r="G161" s="20">
        <f t="shared" si="16"/>
      </c>
    </row>
    <row r="162" spans="2:7" ht="14.25">
      <c r="B162" s="18">
        <f t="shared" si="12"/>
      </c>
      <c r="C162" s="19">
        <f t="shared" si="17"/>
      </c>
      <c r="D162" s="19">
        <f t="shared" si="13"/>
      </c>
      <c r="E162" s="19">
        <f t="shared" si="14"/>
      </c>
      <c r="F162" s="19">
        <f t="shared" si="15"/>
      </c>
      <c r="G162" s="20">
        <f t="shared" si="16"/>
      </c>
    </row>
    <row r="163" spans="2:7" ht="14.25">
      <c r="B163" s="18">
        <f t="shared" si="12"/>
      </c>
      <c r="C163" s="19">
        <f t="shared" si="17"/>
      </c>
      <c r="D163" s="19">
        <f t="shared" si="13"/>
      </c>
      <c r="E163" s="19">
        <f t="shared" si="14"/>
      </c>
      <c r="F163" s="19">
        <f t="shared" si="15"/>
      </c>
      <c r="G163" s="20">
        <f t="shared" si="16"/>
      </c>
    </row>
    <row r="164" spans="2:7" ht="14.25">
      <c r="B164" s="18">
        <f t="shared" si="12"/>
      </c>
      <c r="C164" s="19">
        <f t="shared" si="17"/>
      </c>
      <c r="D164" s="19">
        <f t="shared" si="13"/>
      </c>
      <c r="E164" s="19">
        <f t="shared" si="14"/>
      </c>
      <c r="F164" s="19">
        <f t="shared" si="15"/>
      </c>
      <c r="G164" s="20">
        <f t="shared" si="16"/>
      </c>
    </row>
    <row r="165" spans="2:7" ht="14.25">
      <c r="B165" s="18">
        <f t="shared" si="12"/>
      </c>
      <c r="C165" s="19">
        <f t="shared" si="17"/>
      </c>
      <c r="D165" s="19">
        <f t="shared" si="13"/>
      </c>
      <c r="E165" s="19">
        <f t="shared" si="14"/>
      </c>
      <c r="F165" s="19">
        <f t="shared" si="15"/>
      </c>
      <c r="G165" s="20">
        <f t="shared" si="16"/>
      </c>
    </row>
    <row r="166" spans="2:7" ht="14.25">
      <c r="B166" s="18">
        <f t="shared" si="12"/>
      </c>
      <c r="C166" s="19">
        <f t="shared" si="17"/>
      </c>
      <c r="D166" s="19">
        <f t="shared" si="13"/>
      </c>
      <c r="E166" s="19">
        <f t="shared" si="14"/>
      </c>
      <c r="F166" s="19">
        <f t="shared" si="15"/>
      </c>
      <c r="G166" s="20">
        <f t="shared" si="16"/>
      </c>
    </row>
    <row r="167" spans="2:7" ht="14.25">
      <c r="B167" s="18">
        <f t="shared" si="12"/>
      </c>
      <c r="C167" s="19">
        <f t="shared" si="17"/>
      </c>
      <c r="D167" s="19">
        <f t="shared" si="13"/>
      </c>
      <c r="E167" s="19">
        <f t="shared" si="14"/>
      </c>
      <c r="F167" s="19">
        <f t="shared" si="15"/>
      </c>
      <c r="G167" s="20">
        <f t="shared" si="16"/>
      </c>
    </row>
    <row r="168" spans="2:7" ht="14.25">
      <c r="B168" s="18">
        <f t="shared" si="12"/>
      </c>
      <c r="C168" s="19">
        <f t="shared" si="17"/>
      </c>
      <c r="D168" s="19">
        <f t="shared" si="13"/>
      </c>
      <c r="E168" s="19">
        <f t="shared" si="14"/>
      </c>
      <c r="F168" s="19">
        <f t="shared" si="15"/>
      </c>
      <c r="G168" s="20">
        <f t="shared" si="16"/>
      </c>
    </row>
    <row r="169" spans="2:7" ht="14.25">
      <c r="B169" s="18">
        <f t="shared" si="12"/>
      </c>
      <c r="C169" s="19">
        <f t="shared" si="17"/>
      </c>
      <c r="D169" s="19">
        <f t="shared" si="13"/>
      </c>
      <c r="E169" s="19">
        <f t="shared" si="14"/>
      </c>
      <c r="F169" s="19">
        <f t="shared" si="15"/>
      </c>
      <c r="G169" s="20">
        <f t="shared" si="16"/>
      </c>
    </row>
    <row r="170" spans="2:7" ht="14.25">
      <c r="B170" s="18">
        <f t="shared" si="12"/>
      </c>
      <c r="C170" s="19">
        <f t="shared" si="17"/>
      </c>
      <c r="D170" s="19">
        <f t="shared" si="13"/>
      </c>
      <c r="E170" s="19">
        <f t="shared" si="14"/>
      </c>
      <c r="F170" s="19">
        <f t="shared" si="15"/>
      </c>
      <c r="G170" s="20">
        <f t="shared" si="16"/>
      </c>
    </row>
    <row r="171" spans="2:7" ht="14.25">
      <c r="B171" s="18">
        <f t="shared" si="12"/>
      </c>
      <c r="C171" s="19">
        <f t="shared" si="17"/>
      </c>
      <c r="D171" s="19">
        <f t="shared" si="13"/>
      </c>
      <c r="E171" s="19">
        <f t="shared" si="14"/>
      </c>
      <c r="F171" s="19">
        <f t="shared" si="15"/>
      </c>
      <c r="G171" s="20">
        <f t="shared" si="16"/>
      </c>
    </row>
    <row r="172" spans="2:7" ht="14.25">
      <c r="B172" s="18">
        <f t="shared" si="12"/>
      </c>
      <c r="C172" s="19">
        <f t="shared" si="17"/>
      </c>
      <c r="D172" s="19">
        <f t="shared" si="13"/>
      </c>
      <c r="E172" s="19">
        <f t="shared" si="14"/>
      </c>
      <c r="F172" s="19">
        <f t="shared" si="15"/>
      </c>
      <c r="G172" s="20">
        <f t="shared" si="16"/>
      </c>
    </row>
    <row r="173" spans="2:7" ht="14.25">
      <c r="B173" s="18">
        <f t="shared" si="12"/>
      </c>
      <c r="C173" s="19">
        <f t="shared" si="17"/>
      </c>
      <c r="D173" s="19">
        <f t="shared" si="13"/>
      </c>
      <c r="E173" s="19">
        <f t="shared" si="14"/>
      </c>
      <c r="F173" s="19">
        <f t="shared" si="15"/>
      </c>
      <c r="G173" s="20">
        <f t="shared" si="16"/>
      </c>
    </row>
    <row r="174" spans="2:7" ht="14.25">
      <c r="B174" s="18">
        <f t="shared" si="12"/>
      </c>
      <c r="C174" s="19">
        <f t="shared" si="17"/>
      </c>
      <c r="D174" s="19">
        <f t="shared" si="13"/>
      </c>
      <c r="E174" s="19">
        <f t="shared" si="14"/>
      </c>
      <c r="F174" s="19">
        <f t="shared" si="15"/>
      </c>
      <c r="G174" s="20">
        <f t="shared" si="16"/>
      </c>
    </row>
    <row r="175" spans="2:7" ht="14.25">
      <c r="B175" s="18">
        <f t="shared" si="12"/>
      </c>
      <c r="C175" s="19">
        <f t="shared" si="17"/>
      </c>
      <c r="D175" s="19">
        <f t="shared" si="13"/>
      </c>
      <c r="E175" s="19">
        <f t="shared" si="14"/>
      </c>
      <c r="F175" s="19">
        <f t="shared" si="15"/>
      </c>
      <c r="G175" s="20">
        <f t="shared" si="16"/>
      </c>
    </row>
    <row r="176" spans="2:7" ht="14.25">
      <c r="B176" s="18">
        <f t="shared" si="12"/>
      </c>
      <c r="C176" s="19">
        <f t="shared" si="17"/>
      </c>
      <c r="D176" s="19">
        <f t="shared" si="13"/>
      </c>
      <c r="E176" s="19">
        <f t="shared" si="14"/>
      </c>
      <c r="F176" s="19">
        <f t="shared" si="15"/>
      </c>
      <c r="G176" s="20">
        <f t="shared" si="16"/>
      </c>
    </row>
    <row r="177" spans="2:7" ht="14.25">
      <c r="B177" s="18">
        <f t="shared" si="12"/>
      </c>
      <c r="C177" s="19">
        <f t="shared" si="17"/>
      </c>
      <c r="D177" s="19">
        <f t="shared" si="13"/>
      </c>
      <c r="E177" s="19">
        <f t="shared" si="14"/>
      </c>
      <c r="F177" s="19">
        <f t="shared" si="15"/>
      </c>
      <c r="G177" s="20">
        <f t="shared" si="16"/>
      </c>
    </row>
    <row r="178" spans="2:7" ht="14.25">
      <c r="B178" s="18">
        <f t="shared" si="12"/>
      </c>
      <c r="C178" s="19">
        <f t="shared" si="17"/>
      </c>
      <c r="D178" s="19">
        <f t="shared" si="13"/>
      </c>
      <c r="E178" s="19">
        <f t="shared" si="14"/>
      </c>
      <c r="F178" s="19">
        <f t="shared" si="15"/>
      </c>
      <c r="G178" s="20">
        <f t="shared" si="16"/>
      </c>
    </row>
    <row r="179" spans="2:7" ht="14.25">
      <c r="B179" s="18">
        <f t="shared" si="12"/>
      </c>
      <c r="C179" s="19">
        <f t="shared" si="17"/>
      </c>
      <c r="D179" s="19">
        <f t="shared" si="13"/>
      </c>
      <c r="E179" s="19">
        <f t="shared" si="14"/>
      </c>
      <c r="F179" s="19">
        <f t="shared" si="15"/>
      </c>
      <c r="G179" s="20">
        <f t="shared" si="16"/>
      </c>
    </row>
    <row r="180" spans="2:7" ht="14.25">
      <c r="B180" s="18">
        <f t="shared" si="12"/>
      </c>
      <c r="C180" s="19">
        <f t="shared" si="17"/>
      </c>
      <c r="D180" s="19">
        <f t="shared" si="13"/>
      </c>
      <c r="E180" s="19">
        <f t="shared" si="14"/>
      </c>
      <c r="F180" s="19">
        <f t="shared" si="15"/>
      </c>
      <c r="G180" s="20">
        <f t="shared" si="16"/>
      </c>
    </row>
    <row r="181" spans="2:7" ht="14.25">
      <c r="B181" s="18">
        <f t="shared" si="12"/>
      </c>
      <c r="C181" s="19">
        <f t="shared" si="17"/>
      </c>
      <c r="D181" s="19">
        <f t="shared" si="13"/>
      </c>
      <c r="E181" s="19">
        <f t="shared" si="14"/>
      </c>
      <c r="F181" s="19">
        <f t="shared" si="15"/>
      </c>
      <c r="G181" s="20">
        <f t="shared" si="16"/>
      </c>
    </row>
    <row r="182" spans="2:7" ht="14.25">
      <c r="B182" s="18">
        <f t="shared" si="12"/>
      </c>
      <c r="C182" s="19">
        <f t="shared" si="17"/>
      </c>
      <c r="D182" s="19">
        <f t="shared" si="13"/>
      </c>
      <c r="E182" s="19">
        <f t="shared" si="14"/>
      </c>
      <c r="F182" s="19">
        <f t="shared" si="15"/>
      </c>
      <c r="G182" s="20">
        <f t="shared" si="16"/>
      </c>
    </row>
    <row r="183" spans="2:7" ht="14.25">
      <c r="B183" s="18">
        <f t="shared" si="12"/>
      </c>
      <c r="C183" s="19">
        <f t="shared" si="17"/>
      </c>
      <c r="D183" s="19">
        <f t="shared" si="13"/>
      </c>
      <c r="E183" s="19">
        <f t="shared" si="14"/>
      </c>
      <c r="F183" s="19">
        <f t="shared" si="15"/>
      </c>
      <c r="G183" s="20">
        <f t="shared" si="16"/>
      </c>
    </row>
    <row r="184" spans="2:7" ht="14.25">
      <c r="B184" s="18">
        <f t="shared" si="12"/>
      </c>
      <c r="C184" s="19">
        <f t="shared" si="17"/>
      </c>
      <c r="D184" s="19">
        <f t="shared" si="13"/>
      </c>
      <c r="E184" s="19">
        <f t="shared" si="14"/>
      </c>
      <c r="F184" s="19">
        <f t="shared" si="15"/>
      </c>
      <c r="G184" s="20">
        <f t="shared" si="16"/>
      </c>
    </row>
    <row r="185" spans="2:7" ht="14.25">
      <c r="B185" s="18">
        <f t="shared" si="12"/>
      </c>
      <c r="C185" s="19">
        <f t="shared" si="17"/>
      </c>
      <c r="D185" s="19">
        <f t="shared" si="13"/>
      </c>
      <c r="E185" s="19">
        <f t="shared" si="14"/>
      </c>
      <c r="F185" s="19">
        <f t="shared" si="15"/>
      </c>
      <c r="G185" s="20">
        <f t="shared" si="16"/>
      </c>
    </row>
    <row r="186" spans="2:7" ht="14.25">
      <c r="B186" s="18">
        <f t="shared" si="12"/>
      </c>
      <c r="C186" s="19">
        <f t="shared" si="17"/>
      </c>
      <c r="D186" s="19">
        <f t="shared" si="13"/>
      </c>
      <c r="E186" s="19">
        <f t="shared" si="14"/>
      </c>
      <c r="F186" s="19">
        <f t="shared" si="15"/>
      </c>
      <c r="G186" s="20">
        <f t="shared" si="16"/>
      </c>
    </row>
    <row r="187" spans="2:7" ht="14.25">
      <c r="B187" s="18">
        <f t="shared" si="12"/>
      </c>
      <c r="C187" s="19">
        <f t="shared" si="17"/>
      </c>
      <c r="D187" s="19">
        <f t="shared" si="13"/>
      </c>
      <c r="E187" s="19">
        <f t="shared" si="14"/>
      </c>
      <c r="F187" s="19">
        <f t="shared" si="15"/>
      </c>
      <c r="G187" s="20">
        <f t="shared" si="16"/>
      </c>
    </row>
    <row r="188" spans="2:7" ht="14.25">
      <c r="B188" s="18">
        <f t="shared" si="12"/>
      </c>
      <c r="C188" s="19">
        <f t="shared" si="17"/>
      </c>
      <c r="D188" s="19">
        <f t="shared" si="13"/>
      </c>
      <c r="E188" s="19">
        <f t="shared" si="14"/>
      </c>
      <c r="F188" s="19">
        <f t="shared" si="15"/>
      </c>
      <c r="G188" s="20">
        <f t="shared" si="16"/>
      </c>
    </row>
    <row r="189" spans="2:7" ht="14.25">
      <c r="B189" s="18">
        <f t="shared" si="12"/>
      </c>
      <c r="C189" s="19">
        <f t="shared" si="17"/>
      </c>
      <c r="D189" s="19">
        <f t="shared" si="13"/>
      </c>
      <c r="E189" s="19">
        <f t="shared" si="14"/>
      </c>
      <c r="F189" s="19">
        <f t="shared" si="15"/>
      </c>
      <c r="G189" s="20">
        <f t="shared" si="16"/>
      </c>
    </row>
    <row r="190" spans="2:7" ht="14.25">
      <c r="B190" s="18">
        <f t="shared" si="12"/>
      </c>
      <c r="C190" s="19">
        <f t="shared" si="17"/>
      </c>
      <c r="D190" s="19">
        <f t="shared" si="13"/>
      </c>
      <c r="E190" s="19">
        <f t="shared" si="14"/>
      </c>
      <c r="F190" s="19">
        <f t="shared" si="15"/>
      </c>
      <c r="G190" s="20">
        <f t="shared" si="16"/>
      </c>
    </row>
    <row r="191" spans="2:7" ht="14.25">
      <c r="B191" s="18">
        <f t="shared" si="12"/>
      </c>
      <c r="C191" s="19">
        <f t="shared" si="17"/>
      </c>
      <c r="D191" s="19">
        <f t="shared" si="13"/>
      </c>
      <c r="E191" s="19">
        <f t="shared" si="14"/>
      </c>
      <c r="F191" s="19">
        <f t="shared" si="15"/>
      </c>
      <c r="G191" s="20">
        <f t="shared" si="16"/>
      </c>
    </row>
    <row r="192" spans="2:7" ht="14.25">
      <c r="B192" s="18">
        <f t="shared" si="12"/>
      </c>
      <c r="C192" s="19">
        <f t="shared" si="17"/>
      </c>
      <c r="D192" s="19">
        <f t="shared" si="13"/>
      </c>
      <c r="E192" s="19">
        <f t="shared" si="14"/>
      </c>
      <c r="F192" s="19">
        <f t="shared" si="15"/>
      </c>
      <c r="G192" s="20">
        <f t="shared" si="16"/>
      </c>
    </row>
    <row r="193" spans="2:7" ht="14.25">
      <c r="B193" s="18">
        <f t="shared" si="12"/>
      </c>
      <c r="C193" s="19">
        <f t="shared" si="17"/>
      </c>
      <c r="D193" s="19">
        <f t="shared" si="13"/>
      </c>
      <c r="E193" s="19">
        <f t="shared" si="14"/>
      </c>
      <c r="F193" s="19">
        <f t="shared" si="15"/>
      </c>
      <c r="G193" s="20">
        <f t="shared" si="16"/>
      </c>
    </row>
    <row r="194" spans="2:7" ht="14.25">
      <c r="B194" s="18">
        <f t="shared" si="12"/>
      </c>
      <c r="C194" s="19">
        <f t="shared" si="17"/>
      </c>
      <c r="D194" s="19">
        <f t="shared" si="13"/>
      </c>
      <c r="E194" s="19">
        <f t="shared" si="14"/>
      </c>
      <c r="F194" s="19">
        <f t="shared" si="15"/>
      </c>
      <c r="G194" s="20">
        <f t="shared" si="16"/>
      </c>
    </row>
    <row r="195" spans="2:7" ht="14.25">
      <c r="B195" s="18">
        <f t="shared" si="12"/>
      </c>
      <c r="C195" s="19">
        <f t="shared" si="17"/>
      </c>
      <c r="D195" s="19">
        <f t="shared" si="13"/>
      </c>
      <c r="E195" s="19">
        <f t="shared" si="14"/>
      </c>
      <c r="F195" s="19">
        <f t="shared" si="15"/>
      </c>
      <c r="G195" s="20">
        <f t="shared" si="16"/>
      </c>
    </row>
    <row r="196" spans="2:7" ht="14.25">
      <c r="B196" s="18">
        <f t="shared" si="12"/>
      </c>
      <c r="C196" s="19">
        <f t="shared" si="17"/>
      </c>
      <c r="D196" s="19">
        <f t="shared" si="13"/>
      </c>
      <c r="E196" s="19">
        <f t="shared" si="14"/>
      </c>
      <c r="F196" s="19">
        <f t="shared" si="15"/>
      </c>
      <c r="G196" s="20">
        <f t="shared" si="16"/>
      </c>
    </row>
    <row r="197" spans="2:7" ht="14.25">
      <c r="B197" s="18">
        <f t="shared" si="12"/>
      </c>
      <c r="C197" s="19">
        <f t="shared" si="17"/>
      </c>
      <c r="D197" s="19">
        <f t="shared" si="13"/>
      </c>
      <c r="E197" s="19">
        <f t="shared" si="14"/>
      </c>
      <c r="F197" s="19">
        <f t="shared" si="15"/>
      </c>
      <c r="G197" s="20">
        <f t="shared" si="16"/>
      </c>
    </row>
    <row r="198" spans="2:7" ht="14.25">
      <c r="B198" s="18">
        <f t="shared" si="12"/>
      </c>
      <c r="C198" s="19">
        <f t="shared" si="17"/>
      </c>
      <c r="D198" s="19">
        <f t="shared" si="13"/>
      </c>
      <c r="E198" s="19">
        <f t="shared" si="14"/>
      </c>
      <c r="F198" s="19">
        <f t="shared" si="15"/>
      </c>
      <c r="G198" s="20">
        <f t="shared" si="16"/>
      </c>
    </row>
    <row r="199" spans="2:7" ht="14.25">
      <c r="B199" s="18">
        <f t="shared" si="12"/>
      </c>
      <c r="C199" s="19">
        <f t="shared" si="17"/>
      </c>
      <c r="D199" s="19">
        <f t="shared" si="13"/>
      </c>
      <c r="E199" s="19">
        <f t="shared" si="14"/>
      </c>
      <c r="F199" s="19">
        <f t="shared" si="15"/>
      </c>
      <c r="G199" s="20">
        <f t="shared" si="16"/>
      </c>
    </row>
    <row r="200" spans="2:7" ht="14.25">
      <c r="B200" s="18">
        <f t="shared" si="12"/>
      </c>
      <c r="C200" s="19">
        <f t="shared" si="17"/>
      </c>
      <c r="D200" s="19">
        <f t="shared" si="13"/>
      </c>
      <c r="E200" s="19">
        <f t="shared" si="14"/>
      </c>
      <c r="F200" s="19">
        <f t="shared" si="15"/>
      </c>
      <c r="G200" s="20">
        <f t="shared" si="16"/>
      </c>
    </row>
    <row r="201" spans="2:7" ht="14.25">
      <c r="B201" s="18">
        <f t="shared" si="12"/>
      </c>
      <c r="C201" s="19">
        <f t="shared" si="17"/>
      </c>
      <c r="D201" s="19">
        <f t="shared" si="13"/>
      </c>
      <c r="E201" s="19">
        <f t="shared" si="14"/>
      </c>
      <c r="F201" s="19">
        <f t="shared" si="15"/>
      </c>
      <c r="G201" s="20">
        <f t="shared" si="16"/>
      </c>
    </row>
    <row r="202" spans="2:7" ht="14.25">
      <c r="B202" s="18">
        <f t="shared" si="12"/>
      </c>
      <c r="C202" s="19">
        <f t="shared" si="17"/>
      </c>
      <c r="D202" s="19">
        <f t="shared" si="13"/>
      </c>
      <c r="E202" s="19">
        <f t="shared" si="14"/>
      </c>
      <c r="F202" s="19">
        <f t="shared" si="15"/>
      </c>
      <c r="G202" s="20">
        <f t="shared" si="16"/>
      </c>
    </row>
    <row r="203" spans="2:7" ht="14.25">
      <c r="B203" s="18">
        <f t="shared" si="12"/>
      </c>
      <c r="C203" s="19">
        <f t="shared" si="17"/>
      </c>
      <c r="D203" s="19">
        <f t="shared" si="13"/>
      </c>
      <c r="E203" s="19">
        <f t="shared" si="14"/>
      </c>
      <c r="F203" s="19">
        <f t="shared" si="15"/>
      </c>
      <c r="G203" s="20">
        <f t="shared" si="16"/>
      </c>
    </row>
    <row r="204" spans="2:7" ht="14.25">
      <c r="B204" s="18">
        <f t="shared" si="12"/>
      </c>
      <c r="C204" s="19">
        <f t="shared" si="17"/>
      </c>
      <c r="D204" s="19">
        <f t="shared" si="13"/>
      </c>
      <c r="E204" s="19">
        <f t="shared" si="14"/>
      </c>
      <c r="F204" s="19">
        <f t="shared" si="15"/>
      </c>
      <c r="G204" s="20">
        <f t="shared" si="16"/>
      </c>
    </row>
    <row r="205" spans="2:7" ht="14.25">
      <c r="B205" s="18">
        <f t="shared" si="12"/>
      </c>
      <c r="C205" s="19">
        <f t="shared" si="17"/>
      </c>
      <c r="D205" s="19">
        <f t="shared" si="13"/>
      </c>
      <c r="E205" s="19">
        <f t="shared" si="14"/>
      </c>
      <c r="F205" s="19">
        <f t="shared" si="15"/>
      </c>
      <c r="G205" s="20">
        <f t="shared" si="16"/>
      </c>
    </row>
    <row r="206" spans="2:7" ht="14.25">
      <c r="B206" s="18">
        <f t="shared" si="12"/>
      </c>
      <c r="C206" s="19">
        <f t="shared" si="17"/>
      </c>
      <c r="D206" s="19">
        <f t="shared" si="13"/>
      </c>
      <c r="E206" s="19">
        <f t="shared" si="14"/>
      </c>
      <c r="F206" s="19">
        <f t="shared" si="15"/>
      </c>
      <c r="G206" s="20">
        <f t="shared" si="16"/>
      </c>
    </row>
    <row r="207" spans="2:7" ht="14.25">
      <c r="B207" s="18">
        <f t="shared" si="12"/>
      </c>
      <c r="C207" s="19">
        <f t="shared" si="17"/>
      </c>
      <c r="D207" s="19">
        <f t="shared" si="13"/>
      </c>
      <c r="E207" s="19">
        <f t="shared" si="14"/>
      </c>
      <c r="F207" s="19">
        <f t="shared" si="15"/>
      </c>
      <c r="G207" s="20">
        <f t="shared" si="16"/>
      </c>
    </row>
    <row r="208" spans="2:7" ht="14.25">
      <c r="B208" s="18">
        <f aca="true" t="shared" si="18" ref="B208:B271">IF(((ROW()-nSkip)&lt;=$G$9),(ROW()-nSkip),"")</f>
      </c>
      <c r="C208" s="19">
        <f t="shared" si="17"/>
      </c>
      <c r="D208" s="19">
        <f t="shared" si="13"/>
      </c>
      <c r="E208" s="19">
        <f t="shared" si="14"/>
      </c>
      <c r="F208" s="19">
        <f t="shared" si="15"/>
      </c>
      <c r="G208" s="20">
        <f t="shared" si="16"/>
      </c>
    </row>
    <row r="209" spans="2:7" ht="14.25">
      <c r="B209" s="18">
        <f t="shared" si="18"/>
      </c>
      <c r="C209" s="19">
        <f t="shared" si="17"/>
      </c>
      <c r="D209" s="19">
        <f aca="true" t="shared" si="19" ref="D209:D272">IF(((ROW()-nSkip)&lt;=$G$9),-PPMT(($G$5/$G$8),B209,$G$9,$G$4),"")</f>
      </c>
      <c r="E209" s="19">
        <f aca="true" t="shared" si="20" ref="E209:E272">IF(((ROW()-nSkip)&lt;=$G$9),-IPMT(($G$5/$G$8),B209,$G$9,$G$4),"")</f>
      </c>
      <c r="F209" s="19">
        <f aca="true" t="shared" si="21" ref="F209:F272">IF(((ROW()-nSkip)&lt;=$G$9),(E209+F208),"")</f>
      </c>
      <c r="G209" s="20">
        <f aca="true" t="shared" si="22" ref="G209:G272">IF(((ROW()-nSkip)&lt;=$G$9),(G208-D209),"")</f>
      </c>
    </row>
    <row r="210" spans="2:7" ht="14.25">
      <c r="B210" s="18">
        <f t="shared" si="18"/>
      </c>
      <c r="C210" s="19">
        <f t="shared" si="17"/>
      </c>
      <c r="D210" s="19">
        <f t="shared" si="19"/>
      </c>
      <c r="E210" s="19">
        <f t="shared" si="20"/>
      </c>
      <c r="F210" s="19">
        <f t="shared" si="21"/>
      </c>
      <c r="G210" s="20">
        <f t="shared" si="22"/>
      </c>
    </row>
    <row r="211" spans="2:7" ht="14.25">
      <c r="B211" s="18">
        <f t="shared" si="18"/>
      </c>
      <c r="C211" s="19">
        <f t="shared" si="17"/>
      </c>
      <c r="D211" s="19">
        <f t="shared" si="19"/>
      </c>
      <c r="E211" s="19">
        <f t="shared" si="20"/>
      </c>
      <c r="F211" s="19">
        <f t="shared" si="21"/>
      </c>
      <c r="G211" s="20">
        <f t="shared" si="22"/>
      </c>
    </row>
    <row r="212" spans="2:7" ht="14.25">
      <c r="B212" s="18">
        <f t="shared" si="18"/>
      </c>
      <c r="C212" s="19">
        <f aca="true" t="shared" si="23" ref="C212:C275">IF((B212&lt;=$G$9),-PMT(($G$5/$G$8),$G$9,$G$4),"")</f>
      </c>
      <c r="D212" s="19">
        <f t="shared" si="19"/>
      </c>
      <c r="E212" s="19">
        <f t="shared" si="20"/>
      </c>
      <c r="F212" s="19">
        <f t="shared" si="21"/>
      </c>
      <c r="G212" s="20">
        <f t="shared" si="22"/>
      </c>
    </row>
    <row r="213" spans="2:7" ht="14.25">
      <c r="B213" s="18">
        <f t="shared" si="18"/>
      </c>
      <c r="C213" s="19">
        <f t="shared" si="23"/>
      </c>
      <c r="D213" s="19">
        <f t="shared" si="19"/>
      </c>
      <c r="E213" s="19">
        <f t="shared" si="20"/>
      </c>
      <c r="F213" s="19">
        <f t="shared" si="21"/>
      </c>
      <c r="G213" s="20">
        <f t="shared" si="22"/>
      </c>
    </row>
    <row r="214" spans="2:7" ht="14.25">
      <c r="B214" s="18">
        <f t="shared" si="18"/>
      </c>
      <c r="C214" s="19">
        <f t="shared" si="23"/>
      </c>
      <c r="D214" s="19">
        <f t="shared" si="19"/>
      </c>
      <c r="E214" s="19">
        <f t="shared" si="20"/>
      </c>
      <c r="F214" s="19">
        <f t="shared" si="21"/>
      </c>
      <c r="G214" s="20">
        <f t="shared" si="22"/>
      </c>
    </row>
    <row r="215" spans="2:7" ht="14.25">
      <c r="B215" s="18">
        <f t="shared" si="18"/>
      </c>
      <c r="C215" s="19">
        <f t="shared" si="23"/>
      </c>
      <c r="D215" s="19">
        <f t="shared" si="19"/>
      </c>
      <c r="E215" s="19">
        <f t="shared" si="20"/>
      </c>
      <c r="F215" s="19">
        <f t="shared" si="21"/>
      </c>
      <c r="G215" s="20">
        <f t="shared" si="22"/>
      </c>
    </row>
    <row r="216" spans="2:7" ht="14.25">
      <c r="B216" s="18">
        <f t="shared" si="18"/>
      </c>
      <c r="C216" s="19">
        <f t="shared" si="23"/>
      </c>
      <c r="D216" s="19">
        <f t="shared" si="19"/>
      </c>
      <c r="E216" s="19">
        <f t="shared" si="20"/>
      </c>
      <c r="F216" s="19">
        <f t="shared" si="21"/>
      </c>
      <c r="G216" s="20">
        <f t="shared" si="22"/>
      </c>
    </row>
    <row r="217" spans="2:7" ht="14.25">
      <c r="B217" s="18">
        <f t="shared" si="18"/>
      </c>
      <c r="C217" s="19">
        <f t="shared" si="23"/>
      </c>
      <c r="D217" s="19">
        <f t="shared" si="19"/>
      </c>
      <c r="E217" s="19">
        <f t="shared" si="20"/>
      </c>
      <c r="F217" s="19">
        <f t="shared" si="21"/>
      </c>
      <c r="G217" s="20">
        <f t="shared" si="22"/>
      </c>
    </row>
    <row r="218" spans="2:7" ht="14.25">
      <c r="B218" s="18">
        <f t="shared" si="18"/>
      </c>
      <c r="C218" s="19">
        <f t="shared" si="23"/>
      </c>
      <c r="D218" s="19">
        <f t="shared" si="19"/>
      </c>
      <c r="E218" s="19">
        <f t="shared" si="20"/>
      </c>
      <c r="F218" s="19">
        <f t="shared" si="21"/>
      </c>
      <c r="G218" s="20">
        <f t="shared" si="22"/>
      </c>
    </row>
    <row r="219" spans="2:7" ht="14.25">
      <c r="B219" s="18">
        <f t="shared" si="18"/>
      </c>
      <c r="C219" s="19">
        <f t="shared" si="23"/>
      </c>
      <c r="D219" s="19">
        <f t="shared" si="19"/>
      </c>
      <c r="E219" s="19">
        <f t="shared" si="20"/>
      </c>
      <c r="F219" s="19">
        <f t="shared" si="21"/>
      </c>
      <c r="G219" s="20">
        <f t="shared" si="22"/>
      </c>
    </row>
    <row r="220" spans="2:7" ht="14.25">
      <c r="B220" s="18">
        <f t="shared" si="18"/>
      </c>
      <c r="C220" s="19">
        <f t="shared" si="23"/>
      </c>
      <c r="D220" s="19">
        <f t="shared" si="19"/>
      </c>
      <c r="E220" s="19">
        <f t="shared" si="20"/>
      </c>
      <c r="F220" s="19">
        <f t="shared" si="21"/>
      </c>
      <c r="G220" s="20">
        <f t="shared" si="22"/>
      </c>
    </row>
    <row r="221" spans="2:7" ht="14.25">
      <c r="B221" s="18">
        <f t="shared" si="18"/>
      </c>
      <c r="C221" s="19">
        <f t="shared" si="23"/>
      </c>
      <c r="D221" s="19">
        <f t="shared" si="19"/>
      </c>
      <c r="E221" s="19">
        <f t="shared" si="20"/>
      </c>
      <c r="F221" s="19">
        <f t="shared" si="21"/>
      </c>
      <c r="G221" s="20">
        <f t="shared" si="22"/>
      </c>
    </row>
    <row r="222" spans="2:7" ht="14.25">
      <c r="B222" s="18">
        <f t="shared" si="18"/>
      </c>
      <c r="C222" s="19">
        <f t="shared" si="23"/>
      </c>
      <c r="D222" s="19">
        <f t="shared" si="19"/>
      </c>
      <c r="E222" s="19">
        <f t="shared" si="20"/>
      </c>
      <c r="F222" s="19">
        <f t="shared" si="21"/>
      </c>
      <c r="G222" s="20">
        <f t="shared" si="22"/>
      </c>
    </row>
    <row r="223" spans="2:7" ht="14.25">
      <c r="B223" s="18">
        <f t="shared" si="18"/>
      </c>
      <c r="C223" s="19">
        <f t="shared" si="23"/>
      </c>
      <c r="D223" s="19">
        <f t="shared" si="19"/>
      </c>
      <c r="E223" s="19">
        <f t="shared" si="20"/>
      </c>
      <c r="F223" s="19">
        <f t="shared" si="21"/>
      </c>
      <c r="G223" s="20">
        <f t="shared" si="22"/>
      </c>
    </row>
    <row r="224" spans="2:7" ht="14.25">
      <c r="B224" s="18">
        <f t="shared" si="18"/>
      </c>
      <c r="C224" s="19">
        <f t="shared" si="23"/>
      </c>
      <c r="D224" s="19">
        <f t="shared" si="19"/>
      </c>
      <c r="E224" s="19">
        <f t="shared" si="20"/>
      </c>
      <c r="F224" s="19">
        <f t="shared" si="21"/>
      </c>
      <c r="G224" s="20">
        <f t="shared" si="22"/>
      </c>
    </row>
    <row r="225" spans="2:7" ht="14.25">
      <c r="B225" s="18">
        <f t="shared" si="18"/>
      </c>
      <c r="C225" s="19">
        <f t="shared" si="23"/>
      </c>
      <c r="D225" s="19">
        <f t="shared" si="19"/>
      </c>
      <c r="E225" s="19">
        <f t="shared" si="20"/>
      </c>
      <c r="F225" s="19">
        <f t="shared" si="21"/>
      </c>
      <c r="G225" s="20">
        <f t="shared" si="22"/>
      </c>
    </row>
    <row r="226" spans="2:7" ht="14.25">
      <c r="B226" s="18">
        <f t="shared" si="18"/>
      </c>
      <c r="C226" s="19">
        <f t="shared" si="23"/>
      </c>
      <c r="D226" s="19">
        <f t="shared" si="19"/>
      </c>
      <c r="E226" s="19">
        <f t="shared" si="20"/>
      </c>
      <c r="F226" s="19">
        <f t="shared" si="21"/>
      </c>
      <c r="G226" s="20">
        <f t="shared" si="22"/>
      </c>
    </row>
    <row r="227" spans="2:7" ht="14.25">
      <c r="B227" s="18">
        <f t="shared" si="18"/>
      </c>
      <c r="C227" s="19">
        <f t="shared" si="23"/>
      </c>
      <c r="D227" s="19">
        <f t="shared" si="19"/>
      </c>
      <c r="E227" s="19">
        <f t="shared" si="20"/>
      </c>
      <c r="F227" s="19">
        <f t="shared" si="21"/>
      </c>
      <c r="G227" s="20">
        <f t="shared" si="22"/>
      </c>
    </row>
    <row r="228" spans="2:7" ht="14.25">
      <c r="B228" s="18">
        <f t="shared" si="18"/>
      </c>
      <c r="C228" s="19">
        <f t="shared" si="23"/>
      </c>
      <c r="D228" s="19">
        <f t="shared" si="19"/>
      </c>
      <c r="E228" s="19">
        <f t="shared" si="20"/>
      </c>
      <c r="F228" s="19">
        <f t="shared" si="21"/>
      </c>
      <c r="G228" s="20">
        <f t="shared" si="22"/>
      </c>
    </row>
    <row r="229" spans="2:7" ht="14.25">
      <c r="B229" s="18">
        <f t="shared" si="18"/>
      </c>
      <c r="C229" s="19">
        <f t="shared" si="23"/>
      </c>
      <c r="D229" s="19">
        <f t="shared" si="19"/>
      </c>
      <c r="E229" s="19">
        <f t="shared" si="20"/>
      </c>
      <c r="F229" s="19">
        <f t="shared" si="21"/>
      </c>
      <c r="G229" s="20">
        <f t="shared" si="22"/>
      </c>
    </row>
    <row r="230" spans="2:7" ht="14.25">
      <c r="B230" s="18">
        <f t="shared" si="18"/>
      </c>
      <c r="C230" s="19">
        <f t="shared" si="23"/>
      </c>
      <c r="D230" s="19">
        <f t="shared" si="19"/>
      </c>
      <c r="E230" s="19">
        <f t="shared" si="20"/>
      </c>
      <c r="F230" s="19">
        <f t="shared" si="21"/>
      </c>
      <c r="G230" s="20">
        <f t="shared" si="22"/>
      </c>
    </row>
    <row r="231" spans="2:7" ht="14.25">
      <c r="B231" s="18">
        <f t="shared" si="18"/>
      </c>
      <c r="C231" s="19">
        <f t="shared" si="23"/>
      </c>
      <c r="D231" s="19">
        <f t="shared" si="19"/>
      </c>
      <c r="E231" s="19">
        <f t="shared" si="20"/>
      </c>
      <c r="F231" s="19">
        <f t="shared" si="21"/>
      </c>
      <c r="G231" s="20">
        <f t="shared" si="22"/>
      </c>
    </row>
    <row r="232" spans="2:7" ht="14.25">
      <c r="B232" s="18">
        <f t="shared" si="18"/>
      </c>
      <c r="C232" s="19">
        <f t="shared" si="23"/>
      </c>
      <c r="D232" s="19">
        <f t="shared" si="19"/>
      </c>
      <c r="E232" s="19">
        <f t="shared" si="20"/>
      </c>
      <c r="F232" s="19">
        <f t="shared" si="21"/>
      </c>
      <c r="G232" s="20">
        <f t="shared" si="22"/>
      </c>
    </row>
    <row r="233" spans="2:7" ht="14.25">
      <c r="B233" s="18">
        <f t="shared" si="18"/>
      </c>
      <c r="C233" s="19">
        <f t="shared" si="23"/>
      </c>
      <c r="D233" s="19">
        <f t="shared" si="19"/>
      </c>
      <c r="E233" s="19">
        <f t="shared" si="20"/>
      </c>
      <c r="F233" s="19">
        <f t="shared" si="21"/>
      </c>
      <c r="G233" s="20">
        <f t="shared" si="22"/>
      </c>
    </row>
    <row r="234" spans="2:7" ht="14.25">
      <c r="B234" s="18">
        <f t="shared" si="18"/>
      </c>
      <c r="C234" s="19">
        <f t="shared" si="23"/>
      </c>
      <c r="D234" s="19">
        <f t="shared" si="19"/>
      </c>
      <c r="E234" s="19">
        <f t="shared" si="20"/>
      </c>
      <c r="F234" s="19">
        <f t="shared" si="21"/>
      </c>
      <c r="G234" s="20">
        <f t="shared" si="22"/>
      </c>
    </row>
    <row r="235" spans="2:7" ht="14.25">
      <c r="B235" s="18">
        <f t="shared" si="18"/>
      </c>
      <c r="C235" s="19">
        <f t="shared" si="23"/>
      </c>
      <c r="D235" s="19">
        <f t="shared" si="19"/>
      </c>
      <c r="E235" s="19">
        <f t="shared" si="20"/>
      </c>
      <c r="F235" s="19">
        <f t="shared" si="21"/>
      </c>
      <c r="G235" s="20">
        <f t="shared" si="22"/>
      </c>
    </row>
    <row r="236" spans="2:7" ht="14.25">
      <c r="B236" s="18">
        <f t="shared" si="18"/>
      </c>
      <c r="C236" s="19">
        <f t="shared" si="23"/>
      </c>
      <c r="D236" s="19">
        <f t="shared" si="19"/>
      </c>
      <c r="E236" s="19">
        <f t="shared" si="20"/>
      </c>
      <c r="F236" s="19">
        <f t="shared" si="21"/>
      </c>
      <c r="G236" s="20">
        <f t="shared" si="22"/>
      </c>
    </row>
    <row r="237" spans="2:7" ht="14.25">
      <c r="B237" s="18">
        <f t="shared" si="18"/>
      </c>
      <c r="C237" s="19">
        <f t="shared" si="23"/>
      </c>
      <c r="D237" s="19">
        <f t="shared" si="19"/>
      </c>
      <c r="E237" s="19">
        <f t="shared" si="20"/>
      </c>
      <c r="F237" s="19">
        <f t="shared" si="21"/>
      </c>
      <c r="G237" s="20">
        <f t="shared" si="22"/>
      </c>
    </row>
    <row r="238" spans="2:7" ht="14.25">
      <c r="B238" s="18">
        <f t="shared" si="18"/>
      </c>
      <c r="C238" s="19">
        <f t="shared" si="23"/>
      </c>
      <c r="D238" s="19">
        <f t="shared" si="19"/>
      </c>
      <c r="E238" s="19">
        <f t="shared" si="20"/>
      </c>
      <c r="F238" s="19">
        <f t="shared" si="21"/>
      </c>
      <c r="G238" s="20">
        <f t="shared" si="22"/>
      </c>
    </row>
    <row r="239" spans="2:7" ht="14.25">
      <c r="B239" s="18">
        <f t="shared" si="18"/>
      </c>
      <c r="C239" s="19">
        <f t="shared" si="23"/>
      </c>
      <c r="D239" s="19">
        <f t="shared" si="19"/>
      </c>
      <c r="E239" s="19">
        <f t="shared" si="20"/>
      </c>
      <c r="F239" s="19">
        <f t="shared" si="21"/>
      </c>
      <c r="G239" s="20">
        <f t="shared" si="22"/>
      </c>
    </row>
    <row r="240" spans="2:7" ht="14.25">
      <c r="B240" s="18">
        <f t="shared" si="18"/>
      </c>
      <c r="C240" s="19">
        <f t="shared" si="23"/>
      </c>
      <c r="D240" s="19">
        <f t="shared" si="19"/>
      </c>
      <c r="E240" s="19">
        <f t="shared" si="20"/>
      </c>
      <c r="F240" s="19">
        <f t="shared" si="21"/>
      </c>
      <c r="G240" s="20">
        <f t="shared" si="22"/>
      </c>
    </row>
    <row r="241" spans="2:7" ht="14.25">
      <c r="B241" s="18">
        <f t="shared" si="18"/>
      </c>
      <c r="C241" s="19">
        <f t="shared" si="23"/>
      </c>
      <c r="D241" s="19">
        <f t="shared" si="19"/>
      </c>
      <c r="E241" s="19">
        <f t="shared" si="20"/>
      </c>
      <c r="F241" s="19">
        <f t="shared" si="21"/>
      </c>
      <c r="G241" s="20">
        <f t="shared" si="22"/>
      </c>
    </row>
    <row r="242" spans="2:7" ht="14.25">
      <c r="B242" s="18">
        <f t="shared" si="18"/>
      </c>
      <c r="C242" s="19">
        <f t="shared" si="23"/>
      </c>
      <c r="D242" s="19">
        <f t="shared" si="19"/>
      </c>
      <c r="E242" s="19">
        <f t="shared" si="20"/>
      </c>
      <c r="F242" s="19">
        <f t="shared" si="21"/>
      </c>
      <c r="G242" s="20">
        <f t="shared" si="22"/>
      </c>
    </row>
    <row r="243" spans="2:7" ht="14.25">
      <c r="B243" s="18">
        <f t="shared" si="18"/>
      </c>
      <c r="C243" s="19">
        <f t="shared" si="23"/>
      </c>
      <c r="D243" s="19">
        <f t="shared" si="19"/>
      </c>
      <c r="E243" s="19">
        <f t="shared" si="20"/>
      </c>
      <c r="F243" s="19">
        <f t="shared" si="21"/>
      </c>
      <c r="G243" s="20">
        <f t="shared" si="22"/>
      </c>
    </row>
    <row r="244" spans="2:7" ht="14.25">
      <c r="B244" s="18">
        <f t="shared" si="18"/>
      </c>
      <c r="C244" s="19">
        <f t="shared" si="23"/>
      </c>
      <c r="D244" s="19">
        <f t="shared" si="19"/>
      </c>
      <c r="E244" s="19">
        <f t="shared" si="20"/>
      </c>
      <c r="F244" s="19">
        <f t="shared" si="21"/>
      </c>
      <c r="G244" s="20">
        <f t="shared" si="22"/>
      </c>
    </row>
    <row r="245" spans="2:7" ht="14.25">
      <c r="B245" s="18">
        <f t="shared" si="18"/>
      </c>
      <c r="C245" s="19">
        <f t="shared" si="23"/>
      </c>
      <c r="D245" s="19">
        <f t="shared" si="19"/>
      </c>
      <c r="E245" s="19">
        <f t="shared" si="20"/>
      </c>
      <c r="F245" s="19">
        <f t="shared" si="21"/>
      </c>
      <c r="G245" s="20">
        <f t="shared" si="22"/>
      </c>
    </row>
    <row r="246" spans="2:7" ht="14.25">
      <c r="B246" s="18">
        <f t="shared" si="18"/>
      </c>
      <c r="C246" s="19">
        <f t="shared" si="23"/>
      </c>
      <c r="D246" s="19">
        <f t="shared" si="19"/>
      </c>
      <c r="E246" s="19">
        <f t="shared" si="20"/>
      </c>
      <c r="F246" s="19">
        <f t="shared" si="21"/>
      </c>
      <c r="G246" s="20">
        <f t="shared" si="22"/>
      </c>
    </row>
    <row r="247" spans="2:7" ht="14.25">
      <c r="B247" s="18">
        <f t="shared" si="18"/>
      </c>
      <c r="C247" s="19">
        <f t="shared" si="23"/>
      </c>
      <c r="D247" s="19">
        <f t="shared" si="19"/>
      </c>
      <c r="E247" s="19">
        <f t="shared" si="20"/>
      </c>
      <c r="F247" s="19">
        <f t="shared" si="21"/>
      </c>
      <c r="G247" s="20">
        <f t="shared" si="22"/>
      </c>
    </row>
    <row r="248" spans="2:7" ht="14.25">
      <c r="B248" s="18">
        <f t="shared" si="18"/>
      </c>
      <c r="C248" s="19">
        <f t="shared" si="23"/>
      </c>
      <c r="D248" s="19">
        <f t="shared" si="19"/>
      </c>
      <c r="E248" s="19">
        <f t="shared" si="20"/>
      </c>
      <c r="F248" s="19">
        <f t="shared" si="21"/>
      </c>
      <c r="G248" s="20">
        <f t="shared" si="22"/>
      </c>
    </row>
    <row r="249" spans="2:7" ht="14.25">
      <c r="B249" s="18">
        <f t="shared" si="18"/>
      </c>
      <c r="C249" s="19">
        <f t="shared" si="23"/>
      </c>
      <c r="D249" s="19">
        <f t="shared" si="19"/>
      </c>
      <c r="E249" s="19">
        <f t="shared" si="20"/>
      </c>
      <c r="F249" s="19">
        <f t="shared" si="21"/>
      </c>
      <c r="G249" s="20">
        <f t="shared" si="22"/>
      </c>
    </row>
    <row r="250" spans="2:7" ht="14.25">
      <c r="B250" s="18">
        <f t="shared" si="18"/>
      </c>
      <c r="C250" s="19">
        <f t="shared" si="23"/>
      </c>
      <c r="D250" s="19">
        <f t="shared" si="19"/>
      </c>
      <c r="E250" s="19">
        <f t="shared" si="20"/>
      </c>
      <c r="F250" s="19">
        <f t="shared" si="21"/>
      </c>
      <c r="G250" s="20">
        <f t="shared" si="22"/>
      </c>
    </row>
    <row r="251" spans="2:7" ht="14.25">
      <c r="B251" s="18">
        <f t="shared" si="18"/>
      </c>
      <c r="C251" s="19">
        <f t="shared" si="23"/>
      </c>
      <c r="D251" s="19">
        <f t="shared" si="19"/>
      </c>
      <c r="E251" s="19">
        <f t="shared" si="20"/>
      </c>
      <c r="F251" s="19">
        <f t="shared" si="21"/>
      </c>
      <c r="G251" s="20">
        <f t="shared" si="22"/>
      </c>
    </row>
    <row r="252" spans="2:7" ht="14.25">
      <c r="B252" s="18">
        <f t="shared" si="18"/>
      </c>
      <c r="C252" s="19">
        <f t="shared" si="23"/>
      </c>
      <c r="D252" s="19">
        <f t="shared" si="19"/>
      </c>
      <c r="E252" s="19">
        <f t="shared" si="20"/>
      </c>
      <c r="F252" s="19">
        <f t="shared" si="21"/>
      </c>
      <c r="G252" s="20">
        <f t="shared" si="22"/>
      </c>
    </row>
    <row r="253" spans="2:7" ht="14.25">
      <c r="B253" s="18">
        <f t="shared" si="18"/>
      </c>
      <c r="C253" s="19">
        <f t="shared" si="23"/>
      </c>
      <c r="D253" s="19">
        <f t="shared" si="19"/>
      </c>
      <c r="E253" s="19">
        <f t="shared" si="20"/>
      </c>
      <c r="F253" s="19">
        <f t="shared" si="21"/>
      </c>
      <c r="G253" s="20">
        <f t="shared" si="22"/>
      </c>
    </row>
    <row r="254" spans="2:7" ht="14.25">
      <c r="B254" s="18">
        <f t="shared" si="18"/>
      </c>
      <c r="C254" s="19">
        <f t="shared" si="23"/>
      </c>
      <c r="D254" s="19">
        <f t="shared" si="19"/>
      </c>
      <c r="E254" s="19">
        <f t="shared" si="20"/>
      </c>
      <c r="F254" s="19">
        <f t="shared" si="21"/>
      </c>
      <c r="G254" s="20">
        <f t="shared" si="22"/>
      </c>
    </row>
    <row r="255" spans="2:7" ht="14.25">
      <c r="B255" s="18">
        <f t="shared" si="18"/>
      </c>
      <c r="C255" s="19">
        <f t="shared" si="23"/>
      </c>
      <c r="D255" s="19">
        <f t="shared" si="19"/>
      </c>
      <c r="E255" s="19">
        <f t="shared" si="20"/>
      </c>
      <c r="F255" s="19">
        <f t="shared" si="21"/>
      </c>
      <c r="G255" s="20">
        <f t="shared" si="22"/>
      </c>
    </row>
    <row r="256" spans="2:7" ht="14.25">
      <c r="B256" s="18">
        <f t="shared" si="18"/>
      </c>
      <c r="C256" s="19">
        <f t="shared" si="23"/>
      </c>
      <c r="D256" s="19">
        <f t="shared" si="19"/>
      </c>
      <c r="E256" s="19">
        <f t="shared" si="20"/>
      </c>
      <c r="F256" s="19">
        <f t="shared" si="21"/>
      </c>
      <c r="G256" s="20">
        <f t="shared" si="22"/>
      </c>
    </row>
    <row r="257" spans="2:7" ht="14.25">
      <c r="B257" s="18">
        <f t="shared" si="18"/>
      </c>
      <c r="C257" s="19">
        <f t="shared" si="23"/>
      </c>
      <c r="D257" s="19">
        <f t="shared" si="19"/>
      </c>
      <c r="E257" s="19">
        <f t="shared" si="20"/>
      </c>
      <c r="F257" s="19">
        <f t="shared" si="21"/>
      </c>
      <c r="G257" s="20">
        <f t="shared" si="22"/>
      </c>
    </row>
    <row r="258" spans="2:7" ht="14.25">
      <c r="B258" s="18">
        <f t="shared" si="18"/>
      </c>
      <c r="C258" s="19">
        <f t="shared" si="23"/>
      </c>
      <c r="D258" s="19">
        <f t="shared" si="19"/>
      </c>
      <c r="E258" s="19">
        <f t="shared" si="20"/>
      </c>
      <c r="F258" s="19">
        <f t="shared" si="21"/>
      </c>
      <c r="G258" s="20">
        <f t="shared" si="22"/>
      </c>
    </row>
    <row r="259" spans="2:7" ht="14.25">
      <c r="B259" s="18">
        <f t="shared" si="18"/>
      </c>
      <c r="C259" s="19">
        <f t="shared" si="23"/>
      </c>
      <c r="D259" s="19">
        <f t="shared" si="19"/>
      </c>
      <c r="E259" s="19">
        <f t="shared" si="20"/>
      </c>
      <c r="F259" s="19">
        <f t="shared" si="21"/>
      </c>
      <c r="G259" s="20">
        <f t="shared" si="22"/>
      </c>
    </row>
    <row r="260" spans="2:7" ht="14.25">
      <c r="B260" s="18">
        <f t="shared" si="18"/>
      </c>
      <c r="C260" s="19">
        <f t="shared" si="23"/>
      </c>
      <c r="D260" s="19">
        <f t="shared" si="19"/>
      </c>
      <c r="E260" s="19">
        <f t="shared" si="20"/>
      </c>
      <c r="F260" s="19">
        <f t="shared" si="21"/>
      </c>
      <c r="G260" s="20">
        <f t="shared" si="22"/>
      </c>
    </row>
    <row r="261" spans="2:7" ht="14.25">
      <c r="B261" s="18">
        <f t="shared" si="18"/>
      </c>
      <c r="C261" s="19">
        <f t="shared" si="23"/>
      </c>
      <c r="D261" s="19">
        <f t="shared" si="19"/>
      </c>
      <c r="E261" s="19">
        <f t="shared" si="20"/>
      </c>
      <c r="F261" s="19">
        <f t="shared" si="21"/>
      </c>
      <c r="G261" s="20">
        <f t="shared" si="22"/>
      </c>
    </row>
    <row r="262" spans="2:7" ht="14.25">
      <c r="B262" s="18">
        <f t="shared" si="18"/>
      </c>
      <c r="C262" s="19">
        <f t="shared" si="23"/>
      </c>
      <c r="D262" s="19">
        <f t="shared" si="19"/>
      </c>
      <c r="E262" s="19">
        <f t="shared" si="20"/>
      </c>
      <c r="F262" s="19">
        <f t="shared" si="21"/>
      </c>
      <c r="G262" s="20">
        <f t="shared" si="22"/>
      </c>
    </row>
    <row r="263" spans="2:7" ht="14.25">
      <c r="B263" s="18">
        <f t="shared" si="18"/>
      </c>
      <c r="C263" s="19">
        <f t="shared" si="23"/>
      </c>
      <c r="D263" s="19">
        <f t="shared" si="19"/>
      </c>
      <c r="E263" s="19">
        <f t="shared" si="20"/>
      </c>
      <c r="F263" s="19">
        <f t="shared" si="21"/>
      </c>
      <c r="G263" s="20">
        <f t="shared" si="22"/>
      </c>
    </row>
    <row r="264" spans="2:7" ht="14.25">
      <c r="B264" s="18">
        <f t="shared" si="18"/>
      </c>
      <c r="C264" s="19">
        <f t="shared" si="23"/>
      </c>
      <c r="D264" s="19">
        <f t="shared" si="19"/>
      </c>
      <c r="E264" s="19">
        <f t="shared" si="20"/>
      </c>
      <c r="F264" s="19">
        <f t="shared" si="21"/>
      </c>
      <c r="G264" s="20">
        <f t="shared" si="22"/>
      </c>
    </row>
    <row r="265" spans="2:7" ht="14.25">
      <c r="B265" s="18">
        <f t="shared" si="18"/>
      </c>
      <c r="C265" s="19">
        <f t="shared" si="23"/>
      </c>
      <c r="D265" s="19">
        <f t="shared" si="19"/>
      </c>
      <c r="E265" s="19">
        <f t="shared" si="20"/>
      </c>
      <c r="F265" s="19">
        <f t="shared" si="21"/>
      </c>
      <c r="G265" s="20">
        <f t="shared" si="22"/>
      </c>
    </row>
    <row r="266" spans="2:7" ht="14.25">
      <c r="B266" s="18">
        <f t="shared" si="18"/>
      </c>
      <c r="C266" s="19">
        <f t="shared" si="23"/>
      </c>
      <c r="D266" s="19">
        <f t="shared" si="19"/>
      </c>
      <c r="E266" s="19">
        <f t="shared" si="20"/>
      </c>
      <c r="F266" s="19">
        <f t="shared" si="21"/>
      </c>
      <c r="G266" s="20">
        <f t="shared" si="22"/>
      </c>
    </row>
    <row r="267" spans="2:7" ht="14.25">
      <c r="B267" s="18">
        <f t="shared" si="18"/>
      </c>
      <c r="C267" s="19">
        <f t="shared" si="23"/>
      </c>
      <c r="D267" s="19">
        <f t="shared" si="19"/>
      </c>
      <c r="E267" s="19">
        <f t="shared" si="20"/>
      </c>
      <c r="F267" s="19">
        <f t="shared" si="21"/>
      </c>
      <c r="G267" s="20">
        <f t="shared" si="22"/>
      </c>
    </row>
    <row r="268" spans="2:7" ht="14.25">
      <c r="B268" s="18">
        <f t="shared" si="18"/>
      </c>
      <c r="C268" s="19">
        <f t="shared" si="23"/>
      </c>
      <c r="D268" s="19">
        <f t="shared" si="19"/>
      </c>
      <c r="E268" s="19">
        <f t="shared" si="20"/>
      </c>
      <c r="F268" s="19">
        <f t="shared" si="21"/>
      </c>
      <c r="G268" s="20">
        <f t="shared" si="22"/>
      </c>
    </row>
    <row r="269" spans="2:7" ht="14.25">
      <c r="B269" s="18">
        <f t="shared" si="18"/>
      </c>
      <c r="C269" s="19">
        <f t="shared" si="23"/>
      </c>
      <c r="D269" s="19">
        <f t="shared" si="19"/>
      </c>
      <c r="E269" s="19">
        <f t="shared" si="20"/>
      </c>
      <c r="F269" s="19">
        <f t="shared" si="21"/>
      </c>
      <c r="G269" s="20">
        <f t="shared" si="22"/>
      </c>
    </row>
    <row r="270" spans="2:7" ht="14.25">
      <c r="B270" s="18">
        <f t="shared" si="18"/>
      </c>
      <c r="C270" s="19">
        <f t="shared" si="23"/>
      </c>
      <c r="D270" s="19">
        <f t="shared" si="19"/>
      </c>
      <c r="E270" s="19">
        <f t="shared" si="20"/>
      </c>
      <c r="F270" s="19">
        <f t="shared" si="21"/>
      </c>
      <c r="G270" s="20">
        <f t="shared" si="22"/>
      </c>
    </row>
    <row r="271" spans="2:7" ht="14.25">
      <c r="B271" s="18">
        <f t="shared" si="18"/>
      </c>
      <c r="C271" s="19">
        <f t="shared" si="23"/>
      </c>
      <c r="D271" s="19">
        <f t="shared" si="19"/>
      </c>
      <c r="E271" s="19">
        <f t="shared" si="20"/>
      </c>
      <c r="F271" s="19">
        <f t="shared" si="21"/>
      </c>
      <c r="G271" s="20">
        <f t="shared" si="22"/>
      </c>
    </row>
    <row r="272" spans="2:7" ht="14.25">
      <c r="B272" s="18">
        <f aca="true" t="shared" si="24" ref="B272:B335">IF(((ROW()-nSkip)&lt;=$G$9),(ROW()-nSkip),"")</f>
      </c>
      <c r="C272" s="19">
        <f t="shared" si="23"/>
      </c>
      <c r="D272" s="19">
        <f t="shared" si="19"/>
      </c>
      <c r="E272" s="19">
        <f t="shared" si="20"/>
      </c>
      <c r="F272" s="19">
        <f t="shared" si="21"/>
      </c>
      <c r="G272" s="20">
        <f t="shared" si="22"/>
      </c>
    </row>
    <row r="273" spans="2:7" ht="14.25">
      <c r="B273" s="18">
        <f t="shared" si="24"/>
      </c>
      <c r="C273" s="19">
        <f t="shared" si="23"/>
      </c>
      <c r="D273" s="19">
        <f aca="true" t="shared" si="25" ref="D273:D336">IF(((ROW()-nSkip)&lt;=$G$9),-PPMT(($G$5/$G$8),B273,$G$9,$G$4),"")</f>
      </c>
      <c r="E273" s="19">
        <f aca="true" t="shared" si="26" ref="E273:E336">IF(((ROW()-nSkip)&lt;=$G$9),-IPMT(($G$5/$G$8),B273,$G$9,$G$4),"")</f>
      </c>
      <c r="F273" s="19">
        <f aca="true" t="shared" si="27" ref="F273:F336">IF(((ROW()-nSkip)&lt;=$G$9),(E273+F272),"")</f>
      </c>
      <c r="G273" s="20">
        <f aca="true" t="shared" si="28" ref="G273:G336">IF(((ROW()-nSkip)&lt;=$G$9),(G272-D273),"")</f>
      </c>
    </row>
    <row r="274" spans="2:7" ht="14.25">
      <c r="B274" s="18">
        <f t="shared" si="24"/>
      </c>
      <c r="C274" s="19">
        <f t="shared" si="23"/>
      </c>
      <c r="D274" s="19">
        <f t="shared" si="25"/>
      </c>
      <c r="E274" s="19">
        <f t="shared" si="26"/>
      </c>
      <c r="F274" s="19">
        <f t="shared" si="27"/>
      </c>
      <c r="G274" s="20">
        <f t="shared" si="28"/>
      </c>
    </row>
    <row r="275" spans="2:7" ht="14.25">
      <c r="B275" s="18">
        <f t="shared" si="24"/>
      </c>
      <c r="C275" s="19">
        <f t="shared" si="23"/>
      </c>
      <c r="D275" s="19">
        <f t="shared" si="25"/>
      </c>
      <c r="E275" s="19">
        <f t="shared" si="26"/>
      </c>
      <c r="F275" s="19">
        <f t="shared" si="27"/>
      </c>
      <c r="G275" s="20">
        <f t="shared" si="28"/>
      </c>
    </row>
    <row r="276" spans="2:7" ht="14.25">
      <c r="B276" s="18">
        <f t="shared" si="24"/>
      </c>
      <c r="C276" s="19">
        <f aca="true" t="shared" si="29" ref="C276:C339">IF((B276&lt;=$G$9),-PMT(($G$5/$G$8),$G$9,$G$4),"")</f>
      </c>
      <c r="D276" s="19">
        <f t="shared" si="25"/>
      </c>
      <c r="E276" s="19">
        <f t="shared" si="26"/>
      </c>
      <c r="F276" s="19">
        <f t="shared" si="27"/>
      </c>
      <c r="G276" s="20">
        <f t="shared" si="28"/>
      </c>
    </row>
    <row r="277" spans="2:7" ht="14.25">
      <c r="B277" s="18">
        <f t="shared" si="24"/>
      </c>
      <c r="C277" s="19">
        <f t="shared" si="29"/>
      </c>
      <c r="D277" s="19">
        <f t="shared" si="25"/>
      </c>
      <c r="E277" s="19">
        <f t="shared" si="26"/>
      </c>
      <c r="F277" s="19">
        <f t="shared" si="27"/>
      </c>
      <c r="G277" s="20">
        <f t="shared" si="28"/>
      </c>
    </row>
    <row r="278" spans="2:7" ht="14.25">
      <c r="B278" s="18">
        <f t="shared" si="24"/>
      </c>
      <c r="C278" s="19">
        <f t="shared" si="29"/>
      </c>
      <c r="D278" s="19">
        <f t="shared" si="25"/>
      </c>
      <c r="E278" s="19">
        <f t="shared" si="26"/>
      </c>
      <c r="F278" s="19">
        <f t="shared" si="27"/>
      </c>
      <c r="G278" s="20">
        <f t="shared" si="28"/>
      </c>
    </row>
    <row r="279" spans="2:7" ht="14.25">
      <c r="B279" s="18">
        <f t="shared" si="24"/>
      </c>
      <c r="C279" s="19">
        <f t="shared" si="29"/>
      </c>
      <c r="D279" s="19">
        <f t="shared" si="25"/>
      </c>
      <c r="E279" s="19">
        <f t="shared" si="26"/>
      </c>
      <c r="F279" s="19">
        <f t="shared" si="27"/>
      </c>
      <c r="G279" s="20">
        <f t="shared" si="28"/>
      </c>
    </row>
    <row r="280" spans="2:7" ht="14.25">
      <c r="B280" s="18">
        <f t="shared" si="24"/>
      </c>
      <c r="C280" s="19">
        <f t="shared" si="29"/>
      </c>
      <c r="D280" s="19">
        <f t="shared" si="25"/>
      </c>
      <c r="E280" s="19">
        <f t="shared" si="26"/>
      </c>
      <c r="F280" s="19">
        <f t="shared" si="27"/>
      </c>
      <c r="G280" s="20">
        <f t="shared" si="28"/>
      </c>
    </row>
    <row r="281" spans="2:7" ht="14.25">
      <c r="B281" s="18">
        <f t="shared" si="24"/>
      </c>
      <c r="C281" s="19">
        <f t="shared" si="29"/>
      </c>
      <c r="D281" s="19">
        <f t="shared" si="25"/>
      </c>
      <c r="E281" s="19">
        <f t="shared" si="26"/>
      </c>
      <c r="F281" s="19">
        <f t="shared" si="27"/>
      </c>
      <c r="G281" s="20">
        <f t="shared" si="28"/>
      </c>
    </row>
    <row r="282" spans="2:7" ht="14.25">
      <c r="B282" s="18">
        <f t="shared" si="24"/>
      </c>
      <c r="C282" s="19">
        <f t="shared" si="29"/>
      </c>
      <c r="D282" s="19">
        <f t="shared" si="25"/>
      </c>
      <c r="E282" s="19">
        <f t="shared" si="26"/>
      </c>
      <c r="F282" s="19">
        <f t="shared" si="27"/>
      </c>
      <c r="G282" s="20">
        <f t="shared" si="28"/>
      </c>
    </row>
    <row r="283" spans="2:7" ht="14.25">
      <c r="B283" s="18">
        <f t="shared" si="24"/>
      </c>
      <c r="C283" s="19">
        <f t="shared" si="29"/>
      </c>
      <c r="D283" s="19">
        <f t="shared" si="25"/>
      </c>
      <c r="E283" s="19">
        <f t="shared" si="26"/>
      </c>
      <c r="F283" s="19">
        <f t="shared" si="27"/>
      </c>
      <c r="G283" s="20">
        <f t="shared" si="28"/>
      </c>
    </row>
    <row r="284" spans="2:7" ht="14.25">
      <c r="B284" s="18">
        <f t="shared" si="24"/>
      </c>
      <c r="C284" s="19">
        <f t="shared" si="29"/>
      </c>
      <c r="D284" s="19">
        <f t="shared" si="25"/>
      </c>
      <c r="E284" s="19">
        <f t="shared" si="26"/>
      </c>
      <c r="F284" s="19">
        <f t="shared" si="27"/>
      </c>
      <c r="G284" s="20">
        <f t="shared" si="28"/>
      </c>
    </row>
    <row r="285" spans="2:7" ht="14.25">
      <c r="B285" s="18">
        <f t="shared" si="24"/>
      </c>
      <c r="C285" s="19">
        <f t="shared" si="29"/>
      </c>
      <c r="D285" s="19">
        <f t="shared" si="25"/>
      </c>
      <c r="E285" s="19">
        <f t="shared" si="26"/>
      </c>
      <c r="F285" s="19">
        <f t="shared" si="27"/>
      </c>
      <c r="G285" s="20">
        <f t="shared" si="28"/>
      </c>
    </row>
    <row r="286" spans="2:7" ht="14.25">
      <c r="B286" s="18">
        <f t="shared" si="24"/>
      </c>
      <c r="C286" s="19">
        <f t="shared" si="29"/>
      </c>
      <c r="D286" s="19">
        <f t="shared" si="25"/>
      </c>
      <c r="E286" s="19">
        <f t="shared" si="26"/>
      </c>
      <c r="F286" s="19">
        <f t="shared" si="27"/>
      </c>
      <c r="G286" s="20">
        <f t="shared" si="28"/>
      </c>
    </row>
    <row r="287" spans="2:7" ht="14.25">
      <c r="B287" s="18">
        <f t="shared" si="24"/>
      </c>
      <c r="C287" s="19">
        <f t="shared" si="29"/>
      </c>
      <c r="D287" s="19">
        <f t="shared" si="25"/>
      </c>
      <c r="E287" s="19">
        <f t="shared" si="26"/>
      </c>
      <c r="F287" s="19">
        <f t="shared" si="27"/>
      </c>
      <c r="G287" s="20">
        <f t="shared" si="28"/>
      </c>
    </row>
    <row r="288" spans="2:7" ht="14.25">
      <c r="B288" s="18">
        <f t="shared" si="24"/>
      </c>
      <c r="C288" s="19">
        <f t="shared" si="29"/>
      </c>
      <c r="D288" s="19">
        <f t="shared" si="25"/>
      </c>
      <c r="E288" s="19">
        <f t="shared" si="26"/>
      </c>
      <c r="F288" s="19">
        <f t="shared" si="27"/>
      </c>
      <c r="G288" s="20">
        <f t="shared" si="28"/>
      </c>
    </row>
    <row r="289" spans="2:7" ht="14.25">
      <c r="B289" s="18">
        <f t="shared" si="24"/>
      </c>
      <c r="C289" s="19">
        <f t="shared" si="29"/>
      </c>
      <c r="D289" s="19">
        <f t="shared" si="25"/>
      </c>
      <c r="E289" s="19">
        <f t="shared" si="26"/>
      </c>
      <c r="F289" s="19">
        <f t="shared" si="27"/>
      </c>
      <c r="G289" s="20">
        <f t="shared" si="28"/>
      </c>
    </row>
    <row r="290" spans="2:7" ht="14.25">
      <c r="B290" s="18">
        <f t="shared" si="24"/>
      </c>
      <c r="C290" s="19">
        <f t="shared" si="29"/>
      </c>
      <c r="D290" s="19">
        <f t="shared" si="25"/>
      </c>
      <c r="E290" s="19">
        <f t="shared" si="26"/>
      </c>
      <c r="F290" s="19">
        <f t="shared" si="27"/>
      </c>
      <c r="G290" s="20">
        <f t="shared" si="28"/>
      </c>
    </row>
    <row r="291" spans="2:7" ht="14.25">
      <c r="B291" s="18">
        <f t="shared" si="24"/>
      </c>
      <c r="C291" s="19">
        <f t="shared" si="29"/>
      </c>
      <c r="D291" s="19">
        <f t="shared" si="25"/>
      </c>
      <c r="E291" s="19">
        <f t="shared" si="26"/>
      </c>
      <c r="F291" s="19">
        <f t="shared" si="27"/>
      </c>
      <c r="G291" s="20">
        <f t="shared" si="28"/>
      </c>
    </row>
    <row r="292" spans="2:7" ht="14.25">
      <c r="B292" s="18">
        <f t="shared" si="24"/>
      </c>
      <c r="C292" s="19">
        <f t="shared" si="29"/>
      </c>
      <c r="D292" s="19">
        <f t="shared" si="25"/>
      </c>
      <c r="E292" s="19">
        <f t="shared" si="26"/>
      </c>
      <c r="F292" s="19">
        <f t="shared" si="27"/>
      </c>
      <c r="G292" s="20">
        <f t="shared" si="28"/>
      </c>
    </row>
    <row r="293" spans="2:7" ht="14.25">
      <c r="B293" s="18">
        <f t="shared" si="24"/>
      </c>
      <c r="C293" s="19">
        <f t="shared" si="29"/>
      </c>
      <c r="D293" s="19">
        <f t="shared" si="25"/>
      </c>
      <c r="E293" s="19">
        <f t="shared" si="26"/>
      </c>
      <c r="F293" s="19">
        <f t="shared" si="27"/>
      </c>
      <c r="G293" s="20">
        <f t="shared" si="28"/>
      </c>
    </row>
    <row r="294" spans="2:7" ht="14.25">
      <c r="B294" s="18">
        <f t="shared" si="24"/>
      </c>
      <c r="C294" s="19">
        <f t="shared" si="29"/>
      </c>
      <c r="D294" s="19">
        <f t="shared" si="25"/>
      </c>
      <c r="E294" s="19">
        <f t="shared" si="26"/>
      </c>
      <c r="F294" s="19">
        <f t="shared" si="27"/>
      </c>
      <c r="G294" s="20">
        <f t="shared" si="28"/>
      </c>
    </row>
    <row r="295" spans="2:7" ht="14.25">
      <c r="B295" s="18">
        <f t="shared" si="24"/>
      </c>
      <c r="C295" s="19">
        <f t="shared" si="29"/>
      </c>
      <c r="D295" s="19">
        <f t="shared" si="25"/>
      </c>
      <c r="E295" s="19">
        <f t="shared" si="26"/>
      </c>
      <c r="F295" s="19">
        <f t="shared" si="27"/>
      </c>
      <c r="G295" s="20">
        <f t="shared" si="28"/>
      </c>
    </row>
    <row r="296" spans="2:7" ht="14.25">
      <c r="B296" s="18">
        <f t="shared" si="24"/>
      </c>
      <c r="C296" s="19">
        <f t="shared" si="29"/>
      </c>
      <c r="D296" s="19">
        <f t="shared" si="25"/>
      </c>
      <c r="E296" s="19">
        <f t="shared" si="26"/>
      </c>
      <c r="F296" s="19">
        <f t="shared" si="27"/>
      </c>
      <c r="G296" s="20">
        <f t="shared" si="28"/>
      </c>
    </row>
    <row r="297" spans="2:7" ht="14.25">
      <c r="B297" s="18">
        <f t="shared" si="24"/>
      </c>
      <c r="C297" s="19">
        <f t="shared" si="29"/>
      </c>
      <c r="D297" s="19">
        <f t="shared" si="25"/>
      </c>
      <c r="E297" s="19">
        <f t="shared" si="26"/>
      </c>
      <c r="F297" s="19">
        <f t="shared" si="27"/>
      </c>
      <c r="G297" s="20">
        <f t="shared" si="28"/>
      </c>
    </row>
    <row r="298" spans="2:7" ht="14.25">
      <c r="B298" s="18">
        <f t="shared" si="24"/>
      </c>
      <c r="C298" s="19">
        <f t="shared" si="29"/>
      </c>
      <c r="D298" s="19">
        <f t="shared" si="25"/>
      </c>
      <c r="E298" s="19">
        <f t="shared" si="26"/>
      </c>
      <c r="F298" s="19">
        <f t="shared" si="27"/>
      </c>
      <c r="G298" s="20">
        <f t="shared" si="28"/>
      </c>
    </row>
    <row r="299" spans="2:7" ht="14.25">
      <c r="B299" s="18">
        <f t="shared" si="24"/>
      </c>
      <c r="C299" s="19">
        <f t="shared" si="29"/>
      </c>
      <c r="D299" s="19">
        <f t="shared" si="25"/>
      </c>
      <c r="E299" s="19">
        <f t="shared" si="26"/>
      </c>
      <c r="F299" s="19">
        <f t="shared" si="27"/>
      </c>
      <c r="G299" s="20">
        <f t="shared" si="28"/>
      </c>
    </row>
    <row r="300" spans="2:7" ht="14.25">
      <c r="B300" s="18">
        <f t="shared" si="24"/>
      </c>
      <c r="C300" s="19">
        <f t="shared" si="29"/>
      </c>
      <c r="D300" s="19">
        <f t="shared" si="25"/>
      </c>
      <c r="E300" s="19">
        <f t="shared" si="26"/>
      </c>
      <c r="F300" s="19">
        <f t="shared" si="27"/>
      </c>
      <c r="G300" s="20">
        <f t="shared" si="28"/>
      </c>
    </row>
    <row r="301" spans="2:7" ht="14.25">
      <c r="B301" s="18">
        <f t="shared" si="24"/>
      </c>
      <c r="C301" s="19">
        <f t="shared" si="29"/>
      </c>
      <c r="D301" s="19">
        <f t="shared" si="25"/>
      </c>
      <c r="E301" s="19">
        <f t="shared" si="26"/>
      </c>
      <c r="F301" s="19">
        <f t="shared" si="27"/>
      </c>
      <c r="G301" s="20">
        <f t="shared" si="28"/>
      </c>
    </row>
    <row r="302" spans="2:7" ht="14.25">
      <c r="B302" s="18">
        <f t="shared" si="24"/>
      </c>
      <c r="C302" s="19">
        <f t="shared" si="29"/>
      </c>
      <c r="D302" s="19">
        <f t="shared" si="25"/>
      </c>
      <c r="E302" s="19">
        <f t="shared" si="26"/>
      </c>
      <c r="F302" s="19">
        <f t="shared" si="27"/>
      </c>
      <c r="G302" s="20">
        <f t="shared" si="28"/>
      </c>
    </row>
    <row r="303" spans="2:7" ht="14.25">
      <c r="B303" s="18">
        <f t="shared" si="24"/>
      </c>
      <c r="C303" s="19">
        <f t="shared" si="29"/>
      </c>
      <c r="D303" s="19">
        <f t="shared" si="25"/>
      </c>
      <c r="E303" s="19">
        <f t="shared" si="26"/>
      </c>
      <c r="F303" s="19">
        <f t="shared" si="27"/>
      </c>
      <c r="G303" s="20">
        <f t="shared" si="28"/>
      </c>
    </row>
    <row r="304" spans="2:7" ht="14.25">
      <c r="B304" s="18">
        <f t="shared" si="24"/>
      </c>
      <c r="C304" s="19">
        <f t="shared" si="29"/>
      </c>
      <c r="D304" s="19">
        <f t="shared" si="25"/>
      </c>
      <c r="E304" s="19">
        <f t="shared" si="26"/>
      </c>
      <c r="F304" s="19">
        <f t="shared" si="27"/>
      </c>
      <c r="G304" s="20">
        <f t="shared" si="28"/>
      </c>
    </row>
    <row r="305" spans="2:7" ht="14.25">
      <c r="B305" s="18">
        <f t="shared" si="24"/>
      </c>
      <c r="C305" s="19">
        <f t="shared" si="29"/>
      </c>
      <c r="D305" s="19">
        <f t="shared" si="25"/>
      </c>
      <c r="E305" s="19">
        <f t="shared" si="26"/>
      </c>
      <c r="F305" s="19">
        <f t="shared" si="27"/>
      </c>
      <c r="G305" s="20">
        <f t="shared" si="28"/>
      </c>
    </row>
    <row r="306" spans="2:7" ht="14.25">
      <c r="B306" s="18">
        <f t="shared" si="24"/>
      </c>
      <c r="C306" s="19">
        <f t="shared" si="29"/>
      </c>
      <c r="D306" s="19">
        <f t="shared" si="25"/>
      </c>
      <c r="E306" s="19">
        <f t="shared" si="26"/>
      </c>
      <c r="F306" s="19">
        <f t="shared" si="27"/>
      </c>
      <c r="G306" s="20">
        <f t="shared" si="28"/>
      </c>
    </row>
    <row r="307" spans="2:7" ht="14.25">
      <c r="B307" s="18">
        <f t="shared" si="24"/>
      </c>
      <c r="C307" s="19">
        <f t="shared" si="29"/>
      </c>
      <c r="D307" s="19">
        <f t="shared" si="25"/>
      </c>
      <c r="E307" s="19">
        <f t="shared" si="26"/>
      </c>
      <c r="F307" s="19">
        <f t="shared" si="27"/>
      </c>
      <c r="G307" s="20">
        <f t="shared" si="28"/>
      </c>
    </row>
    <row r="308" spans="2:7" ht="14.25">
      <c r="B308" s="18">
        <f t="shared" si="24"/>
      </c>
      <c r="C308" s="19">
        <f t="shared" si="29"/>
      </c>
      <c r="D308" s="19">
        <f t="shared" si="25"/>
      </c>
      <c r="E308" s="19">
        <f t="shared" si="26"/>
      </c>
      <c r="F308" s="19">
        <f t="shared" si="27"/>
      </c>
      <c r="G308" s="20">
        <f t="shared" si="28"/>
      </c>
    </row>
    <row r="309" spans="2:7" ht="14.25">
      <c r="B309" s="18">
        <f t="shared" si="24"/>
      </c>
      <c r="C309" s="19">
        <f t="shared" si="29"/>
      </c>
      <c r="D309" s="19">
        <f t="shared" si="25"/>
      </c>
      <c r="E309" s="19">
        <f t="shared" si="26"/>
      </c>
      <c r="F309" s="19">
        <f t="shared" si="27"/>
      </c>
      <c r="G309" s="20">
        <f t="shared" si="28"/>
      </c>
    </row>
    <row r="310" spans="2:7" ht="14.25">
      <c r="B310" s="18">
        <f t="shared" si="24"/>
      </c>
      <c r="C310" s="19">
        <f t="shared" si="29"/>
      </c>
      <c r="D310" s="19">
        <f t="shared" si="25"/>
      </c>
      <c r="E310" s="19">
        <f t="shared" si="26"/>
      </c>
      <c r="F310" s="19">
        <f t="shared" si="27"/>
      </c>
      <c r="G310" s="20">
        <f t="shared" si="28"/>
      </c>
    </row>
    <row r="311" spans="2:7" ht="14.25">
      <c r="B311" s="18">
        <f t="shared" si="24"/>
      </c>
      <c r="C311" s="19">
        <f t="shared" si="29"/>
      </c>
      <c r="D311" s="19">
        <f t="shared" si="25"/>
      </c>
      <c r="E311" s="19">
        <f t="shared" si="26"/>
      </c>
      <c r="F311" s="19">
        <f t="shared" si="27"/>
      </c>
      <c r="G311" s="20">
        <f t="shared" si="28"/>
      </c>
    </row>
    <row r="312" spans="2:7" ht="14.25">
      <c r="B312" s="18">
        <f t="shared" si="24"/>
      </c>
      <c r="C312" s="19">
        <f t="shared" si="29"/>
      </c>
      <c r="D312" s="19">
        <f t="shared" si="25"/>
      </c>
      <c r="E312" s="19">
        <f t="shared" si="26"/>
      </c>
      <c r="F312" s="19">
        <f t="shared" si="27"/>
      </c>
      <c r="G312" s="20">
        <f t="shared" si="28"/>
      </c>
    </row>
    <row r="313" spans="2:7" ht="14.25">
      <c r="B313" s="18">
        <f t="shared" si="24"/>
      </c>
      <c r="C313" s="19">
        <f t="shared" si="29"/>
      </c>
      <c r="D313" s="19">
        <f t="shared" si="25"/>
      </c>
      <c r="E313" s="19">
        <f t="shared" si="26"/>
      </c>
      <c r="F313" s="19">
        <f t="shared" si="27"/>
      </c>
      <c r="G313" s="20">
        <f t="shared" si="28"/>
      </c>
    </row>
    <row r="314" spans="2:7" ht="14.25">
      <c r="B314" s="18">
        <f t="shared" si="24"/>
      </c>
      <c r="C314" s="19">
        <f t="shared" si="29"/>
      </c>
      <c r="D314" s="19">
        <f t="shared" si="25"/>
      </c>
      <c r="E314" s="19">
        <f t="shared" si="26"/>
      </c>
      <c r="F314" s="19">
        <f t="shared" si="27"/>
      </c>
      <c r="G314" s="20">
        <f t="shared" si="28"/>
      </c>
    </row>
    <row r="315" spans="2:7" ht="14.25">
      <c r="B315" s="18">
        <f t="shared" si="24"/>
      </c>
      <c r="C315" s="19">
        <f t="shared" si="29"/>
      </c>
      <c r="D315" s="19">
        <f t="shared" si="25"/>
      </c>
      <c r="E315" s="19">
        <f t="shared" si="26"/>
      </c>
      <c r="F315" s="19">
        <f t="shared" si="27"/>
      </c>
      <c r="G315" s="20">
        <f t="shared" si="28"/>
      </c>
    </row>
    <row r="316" spans="2:7" ht="14.25">
      <c r="B316" s="18">
        <f t="shared" si="24"/>
      </c>
      <c r="C316" s="19">
        <f t="shared" si="29"/>
      </c>
      <c r="D316" s="19">
        <f t="shared" si="25"/>
      </c>
      <c r="E316" s="19">
        <f t="shared" si="26"/>
      </c>
      <c r="F316" s="19">
        <f t="shared" si="27"/>
      </c>
      <c r="G316" s="20">
        <f t="shared" si="28"/>
      </c>
    </row>
    <row r="317" spans="2:7" ht="14.25">
      <c r="B317" s="18">
        <f t="shared" si="24"/>
      </c>
      <c r="C317" s="19">
        <f t="shared" si="29"/>
      </c>
      <c r="D317" s="19">
        <f t="shared" si="25"/>
      </c>
      <c r="E317" s="19">
        <f t="shared" si="26"/>
      </c>
      <c r="F317" s="19">
        <f t="shared" si="27"/>
      </c>
      <c r="G317" s="20">
        <f t="shared" si="28"/>
      </c>
    </row>
    <row r="318" spans="2:7" ht="14.25">
      <c r="B318" s="18">
        <f t="shared" si="24"/>
      </c>
      <c r="C318" s="19">
        <f t="shared" si="29"/>
      </c>
      <c r="D318" s="19">
        <f t="shared" si="25"/>
      </c>
      <c r="E318" s="19">
        <f t="shared" si="26"/>
      </c>
      <c r="F318" s="19">
        <f t="shared" si="27"/>
      </c>
      <c r="G318" s="20">
        <f t="shared" si="28"/>
      </c>
    </row>
    <row r="319" spans="2:7" ht="14.25">
      <c r="B319" s="18">
        <f t="shared" si="24"/>
      </c>
      <c r="C319" s="19">
        <f t="shared" si="29"/>
      </c>
      <c r="D319" s="19">
        <f t="shared" si="25"/>
      </c>
      <c r="E319" s="19">
        <f t="shared" si="26"/>
      </c>
      <c r="F319" s="19">
        <f t="shared" si="27"/>
      </c>
      <c r="G319" s="20">
        <f t="shared" si="28"/>
      </c>
    </row>
    <row r="320" spans="2:7" ht="14.25">
      <c r="B320" s="18">
        <f t="shared" si="24"/>
      </c>
      <c r="C320" s="19">
        <f t="shared" si="29"/>
      </c>
      <c r="D320" s="19">
        <f t="shared" si="25"/>
      </c>
      <c r="E320" s="19">
        <f t="shared" si="26"/>
      </c>
      <c r="F320" s="19">
        <f t="shared" si="27"/>
      </c>
      <c r="G320" s="20">
        <f t="shared" si="28"/>
      </c>
    </row>
    <row r="321" spans="2:7" ht="14.25">
      <c r="B321" s="18">
        <f t="shared" si="24"/>
      </c>
      <c r="C321" s="19">
        <f t="shared" si="29"/>
      </c>
      <c r="D321" s="19">
        <f t="shared" si="25"/>
      </c>
      <c r="E321" s="19">
        <f t="shared" si="26"/>
      </c>
      <c r="F321" s="19">
        <f t="shared" si="27"/>
      </c>
      <c r="G321" s="20">
        <f t="shared" si="28"/>
      </c>
    </row>
    <row r="322" spans="2:7" ht="14.25">
      <c r="B322" s="18">
        <f t="shared" si="24"/>
      </c>
      <c r="C322" s="19">
        <f t="shared" si="29"/>
      </c>
      <c r="D322" s="19">
        <f t="shared" si="25"/>
      </c>
      <c r="E322" s="19">
        <f t="shared" si="26"/>
      </c>
      <c r="F322" s="19">
        <f t="shared" si="27"/>
      </c>
      <c r="G322" s="20">
        <f t="shared" si="28"/>
      </c>
    </row>
    <row r="323" spans="2:7" ht="14.25">
      <c r="B323" s="18">
        <f t="shared" si="24"/>
      </c>
      <c r="C323" s="19">
        <f t="shared" si="29"/>
      </c>
      <c r="D323" s="19">
        <f t="shared" si="25"/>
      </c>
      <c r="E323" s="19">
        <f t="shared" si="26"/>
      </c>
      <c r="F323" s="19">
        <f t="shared" si="27"/>
      </c>
      <c r="G323" s="20">
        <f t="shared" si="28"/>
      </c>
    </row>
    <row r="324" spans="2:7" ht="14.25">
      <c r="B324" s="18">
        <f t="shared" si="24"/>
      </c>
      <c r="C324" s="19">
        <f t="shared" si="29"/>
      </c>
      <c r="D324" s="19">
        <f t="shared" si="25"/>
      </c>
      <c r="E324" s="19">
        <f t="shared" si="26"/>
      </c>
      <c r="F324" s="19">
        <f t="shared" si="27"/>
      </c>
      <c r="G324" s="20">
        <f t="shared" si="28"/>
      </c>
    </row>
    <row r="325" spans="2:7" ht="14.25">
      <c r="B325" s="18">
        <f t="shared" si="24"/>
      </c>
      <c r="C325" s="19">
        <f t="shared" si="29"/>
      </c>
      <c r="D325" s="19">
        <f t="shared" si="25"/>
      </c>
      <c r="E325" s="19">
        <f t="shared" si="26"/>
      </c>
      <c r="F325" s="19">
        <f t="shared" si="27"/>
      </c>
      <c r="G325" s="20">
        <f t="shared" si="28"/>
      </c>
    </row>
    <row r="326" spans="2:7" ht="14.25">
      <c r="B326" s="18">
        <f t="shared" si="24"/>
      </c>
      <c r="C326" s="19">
        <f t="shared" si="29"/>
      </c>
      <c r="D326" s="19">
        <f t="shared" si="25"/>
      </c>
      <c r="E326" s="19">
        <f t="shared" si="26"/>
      </c>
      <c r="F326" s="19">
        <f t="shared" si="27"/>
      </c>
      <c r="G326" s="20">
        <f t="shared" si="28"/>
      </c>
    </row>
    <row r="327" spans="2:7" ht="14.25">
      <c r="B327" s="18">
        <f t="shared" si="24"/>
      </c>
      <c r="C327" s="19">
        <f t="shared" si="29"/>
      </c>
      <c r="D327" s="19">
        <f t="shared" si="25"/>
      </c>
      <c r="E327" s="19">
        <f t="shared" si="26"/>
      </c>
      <c r="F327" s="19">
        <f t="shared" si="27"/>
      </c>
      <c r="G327" s="20">
        <f t="shared" si="28"/>
      </c>
    </row>
    <row r="328" spans="2:7" ht="14.25">
      <c r="B328" s="18">
        <f t="shared" si="24"/>
      </c>
      <c r="C328" s="19">
        <f t="shared" si="29"/>
      </c>
      <c r="D328" s="19">
        <f t="shared" si="25"/>
      </c>
      <c r="E328" s="19">
        <f t="shared" si="26"/>
      </c>
      <c r="F328" s="19">
        <f t="shared" si="27"/>
      </c>
      <c r="G328" s="20">
        <f t="shared" si="28"/>
      </c>
    </row>
    <row r="329" spans="2:7" ht="14.25">
      <c r="B329" s="18">
        <f t="shared" si="24"/>
      </c>
      <c r="C329" s="19">
        <f t="shared" si="29"/>
      </c>
      <c r="D329" s="19">
        <f t="shared" si="25"/>
      </c>
      <c r="E329" s="19">
        <f t="shared" si="26"/>
      </c>
      <c r="F329" s="19">
        <f t="shared" si="27"/>
      </c>
      <c r="G329" s="20">
        <f t="shared" si="28"/>
      </c>
    </row>
    <row r="330" spans="2:7" ht="14.25">
      <c r="B330" s="18">
        <f t="shared" si="24"/>
      </c>
      <c r="C330" s="19">
        <f t="shared" si="29"/>
      </c>
      <c r="D330" s="19">
        <f t="shared" si="25"/>
      </c>
      <c r="E330" s="19">
        <f t="shared" si="26"/>
      </c>
      <c r="F330" s="19">
        <f t="shared" si="27"/>
      </c>
      <c r="G330" s="20">
        <f t="shared" si="28"/>
      </c>
    </row>
    <row r="331" spans="2:7" ht="14.25">
      <c r="B331" s="18">
        <f t="shared" si="24"/>
      </c>
      <c r="C331" s="19">
        <f t="shared" si="29"/>
      </c>
      <c r="D331" s="19">
        <f t="shared" si="25"/>
      </c>
      <c r="E331" s="19">
        <f t="shared" si="26"/>
      </c>
      <c r="F331" s="19">
        <f t="shared" si="27"/>
      </c>
      <c r="G331" s="20">
        <f t="shared" si="28"/>
      </c>
    </row>
    <row r="332" spans="2:7" ht="14.25">
      <c r="B332" s="18">
        <f t="shared" si="24"/>
      </c>
      <c r="C332" s="19">
        <f t="shared" si="29"/>
      </c>
      <c r="D332" s="19">
        <f t="shared" si="25"/>
      </c>
      <c r="E332" s="19">
        <f t="shared" si="26"/>
      </c>
      <c r="F332" s="19">
        <f t="shared" si="27"/>
      </c>
      <c r="G332" s="20">
        <f t="shared" si="28"/>
      </c>
    </row>
    <row r="333" spans="2:7" ht="14.25">
      <c r="B333" s="18">
        <f t="shared" si="24"/>
      </c>
      <c r="C333" s="19">
        <f t="shared" si="29"/>
      </c>
      <c r="D333" s="19">
        <f t="shared" si="25"/>
      </c>
      <c r="E333" s="19">
        <f t="shared" si="26"/>
      </c>
      <c r="F333" s="19">
        <f t="shared" si="27"/>
      </c>
      <c r="G333" s="20">
        <f t="shared" si="28"/>
      </c>
    </row>
    <row r="334" spans="2:7" ht="14.25">
      <c r="B334" s="18">
        <f t="shared" si="24"/>
      </c>
      <c r="C334" s="19">
        <f t="shared" si="29"/>
      </c>
      <c r="D334" s="19">
        <f t="shared" si="25"/>
      </c>
      <c r="E334" s="19">
        <f t="shared" si="26"/>
      </c>
      <c r="F334" s="19">
        <f t="shared" si="27"/>
      </c>
      <c r="G334" s="20">
        <f t="shared" si="28"/>
      </c>
    </row>
    <row r="335" spans="2:7" ht="14.25">
      <c r="B335" s="18">
        <f t="shared" si="24"/>
      </c>
      <c r="C335" s="19">
        <f t="shared" si="29"/>
      </c>
      <c r="D335" s="19">
        <f t="shared" si="25"/>
      </c>
      <c r="E335" s="19">
        <f t="shared" si="26"/>
      </c>
      <c r="F335" s="19">
        <f t="shared" si="27"/>
      </c>
      <c r="G335" s="20">
        <f t="shared" si="28"/>
      </c>
    </row>
    <row r="336" spans="2:7" ht="14.25">
      <c r="B336" s="18">
        <f aca="true" t="shared" si="30" ref="B336:B375">IF(((ROW()-nSkip)&lt;=$G$9),(ROW()-nSkip),"")</f>
      </c>
      <c r="C336" s="19">
        <f t="shared" si="29"/>
      </c>
      <c r="D336" s="19">
        <f t="shared" si="25"/>
      </c>
      <c r="E336" s="19">
        <f t="shared" si="26"/>
      </c>
      <c r="F336" s="19">
        <f t="shared" si="27"/>
      </c>
      <c r="G336" s="20">
        <f t="shared" si="28"/>
      </c>
    </row>
    <row r="337" spans="2:7" ht="14.25">
      <c r="B337" s="18">
        <f t="shared" si="30"/>
      </c>
      <c r="C337" s="19">
        <f t="shared" si="29"/>
      </c>
      <c r="D337" s="19">
        <f aca="true" t="shared" si="31" ref="D337:D375">IF(((ROW()-nSkip)&lt;=$G$9),-PPMT(($G$5/$G$8),B337,$G$9,$G$4),"")</f>
      </c>
      <c r="E337" s="19">
        <f aca="true" t="shared" si="32" ref="E337:E375">IF(((ROW()-nSkip)&lt;=$G$9),-IPMT(($G$5/$G$8),B337,$G$9,$G$4),"")</f>
      </c>
      <c r="F337" s="19">
        <f aca="true" t="shared" si="33" ref="F337:F375">IF(((ROW()-nSkip)&lt;=$G$9),(E337+F336),"")</f>
      </c>
      <c r="G337" s="20">
        <f aca="true" t="shared" si="34" ref="G337:G375">IF(((ROW()-nSkip)&lt;=$G$9),(G336-D337),"")</f>
      </c>
    </row>
    <row r="338" spans="2:7" ht="14.25">
      <c r="B338" s="18">
        <f t="shared" si="30"/>
      </c>
      <c r="C338" s="19">
        <f t="shared" si="29"/>
      </c>
      <c r="D338" s="19">
        <f t="shared" si="31"/>
      </c>
      <c r="E338" s="19">
        <f t="shared" si="32"/>
      </c>
      <c r="F338" s="19">
        <f t="shared" si="33"/>
      </c>
      <c r="G338" s="20">
        <f t="shared" si="34"/>
      </c>
    </row>
    <row r="339" spans="2:7" ht="14.25">
      <c r="B339" s="18">
        <f t="shared" si="30"/>
      </c>
      <c r="C339" s="19">
        <f t="shared" si="29"/>
      </c>
      <c r="D339" s="19">
        <f t="shared" si="31"/>
      </c>
      <c r="E339" s="19">
        <f t="shared" si="32"/>
      </c>
      <c r="F339" s="19">
        <f t="shared" si="33"/>
      </c>
      <c r="G339" s="20">
        <f t="shared" si="34"/>
      </c>
    </row>
    <row r="340" spans="2:7" ht="14.25">
      <c r="B340" s="18">
        <f t="shared" si="30"/>
      </c>
      <c r="C340" s="19">
        <f aca="true" t="shared" si="35" ref="C340:C375">IF((B340&lt;=$G$9),-PMT(($G$5/$G$8),$G$9,$G$4),"")</f>
      </c>
      <c r="D340" s="19">
        <f t="shared" si="31"/>
      </c>
      <c r="E340" s="19">
        <f t="shared" si="32"/>
      </c>
      <c r="F340" s="19">
        <f t="shared" si="33"/>
      </c>
      <c r="G340" s="20">
        <f t="shared" si="34"/>
      </c>
    </row>
    <row r="341" spans="2:7" ht="14.25">
      <c r="B341" s="18">
        <f t="shared" si="30"/>
      </c>
      <c r="C341" s="19">
        <f t="shared" si="35"/>
      </c>
      <c r="D341" s="19">
        <f t="shared" si="31"/>
      </c>
      <c r="E341" s="19">
        <f t="shared" si="32"/>
      </c>
      <c r="F341" s="19">
        <f t="shared" si="33"/>
      </c>
      <c r="G341" s="20">
        <f t="shared" si="34"/>
      </c>
    </row>
    <row r="342" spans="2:7" ht="14.25">
      <c r="B342" s="18">
        <f t="shared" si="30"/>
      </c>
      <c r="C342" s="19">
        <f t="shared" si="35"/>
      </c>
      <c r="D342" s="19">
        <f t="shared" si="31"/>
      </c>
      <c r="E342" s="19">
        <f t="shared" si="32"/>
      </c>
      <c r="F342" s="19">
        <f t="shared" si="33"/>
      </c>
      <c r="G342" s="20">
        <f t="shared" si="34"/>
      </c>
    </row>
    <row r="343" spans="2:7" ht="14.25">
      <c r="B343" s="18">
        <f t="shared" si="30"/>
      </c>
      <c r="C343" s="19">
        <f t="shared" si="35"/>
      </c>
      <c r="D343" s="19">
        <f t="shared" si="31"/>
      </c>
      <c r="E343" s="19">
        <f t="shared" si="32"/>
      </c>
      <c r="F343" s="19">
        <f t="shared" si="33"/>
      </c>
      <c r="G343" s="20">
        <f t="shared" si="34"/>
      </c>
    </row>
    <row r="344" spans="2:7" ht="14.25">
      <c r="B344" s="18">
        <f t="shared" si="30"/>
      </c>
      <c r="C344" s="19">
        <f t="shared" si="35"/>
      </c>
      <c r="D344" s="19">
        <f t="shared" si="31"/>
      </c>
      <c r="E344" s="19">
        <f t="shared" si="32"/>
      </c>
      <c r="F344" s="19">
        <f t="shared" si="33"/>
      </c>
      <c r="G344" s="20">
        <f t="shared" si="34"/>
      </c>
    </row>
    <row r="345" spans="2:7" ht="14.25">
      <c r="B345" s="18">
        <f t="shared" si="30"/>
      </c>
      <c r="C345" s="19">
        <f t="shared" si="35"/>
      </c>
      <c r="D345" s="19">
        <f t="shared" si="31"/>
      </c>
      <c r="E345" s="19">
        <f t="shared" si="32"/>
      </c>
      <c r="F345" s="19">
        <f t="shared" si="33"/>
      </c>
      <c r="G345" s="20">
        <f t="shared" si="34"/>
      </c>
    </row>
    <row r="346" spans="2:7" ht="14.25">
      <c r="B346" s="18">
        <f t="shared" si="30"/>
      </c>
      <c r="C346" s="19">
        <f t="shared" si="35"/>
      </c>
      <c r="D346" s="19">
        <f t="shared" si="31"/>
      </c>
      <c r="E346" s="19">
        <f t="shared" si="32"/>
      </c>
      <c r="F346" s="19">
        <f t="shared" si="33"/>
      </c>
      <c r="G346" s="20">
        <f t="shared" si="34"/>
      </c>
    </row>
    <row r="347" spans="2:7" ht="14.25">
      <c r="B347" s="18">
        <f t="shared" si="30"/>
      </c>
      <c r="C347" s="19">
        <f t="shared" si="35"/>
      </c>
      <c r="D347" s="19">
        <f t="shared" si="31"/>
      </c>
      <c r="E347" s="19">
        <f t="shared" si="32"/>
      </c>
      <c r="F347" s="19">
        <f t="shared" si="33"/>
      </c>
      <c r="G347" s="20">
        <f t="shared" si="34"/>
      </c>
    </row>
    <row r="348" spans="2:7" ht="14.25">
      <c r="B348" s="18">
        <f t="shared" si="30"/>
      </c>
      <c r="C348" s="19">
        <f t="shared" si="35"/>
      </c>
      <c r="D348" s="19">
        <f t="shared" si="31"/>
      </c>
      <c r="E348" s="19">
        <f t="shared" si="32"/>
      </c>
      <c r="F348" s="19">
        <f t="shared" si="33"/>
      </c>
      <c r="G348" s="20">
        <f t="shared" si="34"/>
      </c>
    </row>
    <row r="349" spans="2:7" ht="14.25">
      <c r="B349" s="18">
        <f t="shared" si="30"/>
      </c>
      <c r="C349" s="19">
        <f t="shared" si="35"/>
      </c>
      <c r="D349" s="19">
        <f t="shared" si="31"/>
      </c>
      <c r="E349" s="19">
        <f t="shared" si="32"/>
      </c>
      <c r="F349" s="19">
        <f t="shared" si="33"/>
      </c>
      <c r="G349" s="20">
        <f t="shared" si="34"/>
      </c>
    </row>
    <row r="350" spans="2:7" ht="14.25">
      <c r="B350" s="18">
        <f t="shared" si="30"/>
      </c>
      <c r="C350" s="19">
        <f t="shared" si="35"/>
      </c>
      <c r="D350" s="19">
        <f t="shared" si="31"/>
      </c>
      <c r="E350" s="19">
        <f t="shared" si="32"/>
      </c>
      <c r="F350" s="19">
        <f t="shared" si="33"/>
      </c>
      <c r="G350" s="20">
        <f t="shared" si="34"/>
      </c>
    </row>
    <row r="351" spans="2:7" ht="14.25">
      <c r="B351" s="18">
        <f t="shared" si="30"/>
      </c>
      <c r="C351" s="19">
        <f t="shared" si="35"/>
      </c>
      <c r="D351" s="19">
        <f t="shared" si="31"/>
      </c>
      <c r="E351" s="19">
        <f t="shared" si="32"/>
      </c>
      <c r="F351" s="19">
        <f t="shared" si="33"/>
      </c>
      <c r="G351" s="20">
        <f t="shared" si="34"/>
      </c>
    </row>
    <row r="352" spans="2:7" ht="14.25">
      <c r="B352" s="18">
        <f t="shared" si="30"/>
      </c>
      <c r="C352" s="19">
        <f t="shared" si="35"/>
      </c>
      <c r="D352" s="19">
        <f t="shared" si="31"/>
      </c>
      <c r="E352" s="19">
        <f t="shared" si="32"/>
      </c>
      <c r="F352" s="19">
        <f t="shared" si="33"/>
      </c>
      <c r="G352" s="20">
        <f t="shared" si="34"/>
      </c>
    </row>
    <row r="353" spans="2:7" ht="14.25">
      <c r="B353" s="18">
        <f t="shared" si="30"/>
      </c>
      <c r="C353" s="19">
        <f t="shared" si="35"/>
      </c>
      <c r="D353" s="19">
        <f t="shared" si="31"/>
      </c>
      <c r="E353" s="19">
        <f t="shared" si="32"/>
      </c>
      <c r="F353" s="19">
        <f t="shared" si="33"/>
      </c>
      <c r="G353" s="20">
        <f t="shared" si="34"/>
      </c>
    </row>
    <row r="354" spans="2:7" ht="14.25">
      <c r="B354" s="18">
        <f t="shared" si="30"/>
      </c>
      <c r="C354" s="19">
        <f t="shared" si="35"/>
      </c>
      <c r="D354" s="19">
        <f t="shared" si="31"/>
      </c>
      <c r="E354" s="19">
        <f t="shared" si="32"/>
      </c>
      <c r="F354" s="19">
        <f t="shared" si="33"/>
      </c>
      <c r="G354" s="20">
        <f t="shared" si="34"/>
      </c>
    </row>
    <row r="355" spans="2:7" ht="14.25">
      <c r="B355" s="18">
        <f t="shared" si="30"/>
      </c>
      <c r="C355" s="19">
        <f t="shared" si="35"/>
      </c>
      <c r="D355" s="19">
        <f t="shared" si="31"/>
      </c>
      <c r="E355" s="19">
        <f t="shared" si="32"/>
      </c>
      <c r="F355" s="19">
        <f t="shared" si="33"/>
      </c>
      <c r="G355" s="20">
        <f t="shared" si="34"/>
      </c>
    </row>
    <row r="356" spans="2:7" ht="14.25">
      <c r="B356" s="18">
        <f t="shared" si="30"/>
      </c>
      <c r="C356" s="19">
        <f t="shared" si="35"/>
      </c>
      <c r="D356" s="19">
        <f t="shared" si="31"/>
      </c>
      <c r="E356" s="19">
        <f t="shared" si="32"/>
      </c>
      <c r="F356" s="19">
        <f t="shared" si="33"/>
      </c>
      <c r="G356" s="20">
        <f t="shared" si="34"/>
      </c>
    </row>
    <row r="357" spans="2:7" ht="14.25">
      <c r="B357" s="18">
        <f t="shared" si="30"/>
      </c>
      <c r="C357" s="19">
        <f t="shared" si="35"/>
      </c>
      <c r="D357" s="19">
        <f t="shared" si="31"/>
      </c>
      <c r="E357" s="19">
        <f t="shared" si="32"/>
      </c>
      <c r="F357" s="19">
        <f t="shared" si="33"/>
      </c>
      <c r="G357" s="20">
        <f t="shared" si="34"/>
      </c>
    </row>
    <row r="358" spans="2:7" ht="14.25">
      <c r="B358" s="18">
        <f t="shared" si="30"/>
      </c>
      <c r="C358" s="19">
        <f t="shared" si="35"/>
      </c>
      <c r="D358" s="19">
        <f t="shared" si="31"/>
      </c>
      <c r="E358" s="19">
        <f t="shared" si="32"/>
      </c>
      <c r="F358" s="19">
        <f t="shared" si="33"/>
      </c>
      <c r="G358" s="20">
        <f t="shared" si="34"/>
      </c>
    </row>
    <row r="359" spans="2:7" ht="14.25">
      <c r="B359" s="18">
        <f t="shared" si="30"/>
      </c>
      <c r="C359" s="19">
        <f t="shared" si="35"/>
      </c>
      <c r="D359" s="19">
        <f t="shared" si="31"/>
      </c>
      <c r="E359" s="19">
        <f t="shared" si="32"/>
      </c>
      <c r="F359" s="19">
        <f t="shared" si="33"/>
      </c>
      <c r="G359" s="20">
        <f t="shared" si="34"/>
      </c>
    </row>
    <row r="360" spans="2:7" ht="14.25">
      <c r="B360" s="18">
        <f t="shared" si="30"/>
      </c>
      <c r="C360" s="19">
        <f t="shared" si="35"/>
      </c>
      <c r="D360" s="19">
        <f t="shared" si="31"/>
      </c>
      <c r="E360" s="19">
        <f t="shared" si="32"/>
      </c>
      <c r="F360" s="19">
        <f t="shared" si="33"/>
      </c>
      <c r="G360" s="20">
        <f t="shared" si="34"/>
      </c>
    </row>
    <row r="361" spans="2:7" ht="14.25">
      <c r="B361" s="18">
        <f t="shared" si="30"/>
      </c>
      <c r="C361" s="19">
        <f t="shared" si="35"/>
      </c>
      <c r="D361" s="19">
        <f t="shared" si="31"/>
      </c>
      <c r="E361" s="19">
        <f t="shared" si="32"/>
      </c>
      <c r="F361" s="19">
        <f t="shared" si="33"/>
      </c>
      <c r="G361" s="20">
        <f t="shared" si="34"/>
      </c>
    </row>
    <row r="362" spans="2:7" ht="14.25">
      <c r="B362" s="18">
        <f t="shared" si="30"/>
      </c>
      <c r="C362" s="19">
        <f t="shared" si="35"/>
      </c>
      <c r="D362" s="19">
        <f t="shared" si="31"/>
      </c>
      <c r="E362" s="19">
        <f t="shared" si="32"/>
      </c>
      <c r="F362" s="19">
        <f t="shared" si="33"/>
      </c>
      <c r="G362" s="20">
        <f t="shared" si="34"/>
      </c>
    </row>
    <row r="363" spans="2:7" ht="14.25">
      <c r="B363" s="18">
        <f t="shared" si="30"/>
      </c>
      <c r="C363" s="19">
        <f t="shared" si="35"/>
      </c>
      <c r="D363" s="19">
        <f t="shared" si="31"/>
      </c>
      <c r="E363" s="19">
        <f t="shared" si="32"/>
      </c>
      <c r="F363" s="19">
        <f t="shared" si="33"/>
      </c>
      <c r="G363" s="20">
        <f t="shared" si="34"/>
      </c>
    </row>
    <row r="364" spans="2:7" ht="14.25">
      <c r="B364" s="18">
        <f t="shared" si="30"/>
      </c>
      <c r="C364" s="19">
        <f t="shared" si="35"/>
      </c>
      <c r="D364" s="19">
        <f t="shared" si="31"/>
      </c>
      <c r="E364" s="19">
        <f t="shared" si="32"/>
      </c>
      <c r="F364" s="19">
        <f t="shared" si="33"/>
      </c>
      <c r="G364" s="20">
        <f t="shared" si="34"/>
      </c>
    </row>
    <row r="365" spans="2:7" ht="14.25">
      <c r="B365" s="18">
        <f t="shared" si="30"/>
      </c>
      <c r="C365" s="19">
        <f t="shared" si="35"/>
      </c>
      <c r="D365" s="19">
        <f t="shared" si="31"/>
      </c>
      <c r="E365" s="19">
        <f t="shared" si="32"/>
      </c>
      <c r="F365" s="19">
        <f t="shared" si="33"/>
      </c>
      <c r="G365" s="20">
        <f t="shared" si="34"/>
      </c>
    </row>
    <row r="366" spans="2:7" ht="14.25">
      <c r="B366" s="18">
        <f t="shared" si="30"/>
      </c>
      <c r="C366" s="19">
        <f t="shared" si="35"/>
      </c>
      <c r="D366" s="19">
        <f t="shared" si="31"/>
      </c>
      <c r="E366" s="19">
        <f t="shared" si="32"/>
      </c>
      <c r="F366" s="19">
        <f t="shared" si="33"/>
      </c>
      <c r="G366" s="20">
        <f t="shared" si="34"/>
      </c>
    </row>
    <row r="367" spans="2:7" ht="14.25">
      <c r="B367" s="18">
        <f t="shared" si="30"/>
      </c>
      <c r="C367" s="19">
        <f t="shared" si="35"/>
      </c>
      <c r="D367" s="19">
        <f t="shared" si="31"/>
      </c>
      <c r="E367" s="19">
        <f t="shared" si="32"/>
      </c>
      <c r="F367" s="19">
        <f t="shared" si="33"/>
      </c>
      <c r="G367" s="20">
        <f t="shared" si="34"/>
      </c>
    </row>
    <row r="368" spans="2:7" ht="14.25">
      <c r="B368" s="18">
        <f t="shared" si="30"/>
      </c>
      <c r="C368" s="19">
        <f t="shared" si="35"/>
      </c>
      <c r="D368" s="19">
        <f t="shared" si="31"/>
      </c>
      <c r="E368" s="19">
        <f t="shared" si="32"/>
      </c>
      <c r="F368" s="19">
        <f t="shared" si="33"/>
      </c>
      <c r="G368" s="20">
        <f t="shared" si="34"/>
      </c>
    </row>
    <row r="369" spans="2:7" ht="14.25">
      <c r="B369" s="18">
        <f t="shared" si="30"/>
      </c>
      <c r="C369" s="19">
        <f t="shared" si="35"/>
      </c>
      <c r="D369" s="19">
        <f t="shared" si="31"/>
      </c>
      <c r="E369" s="19">
        <f t="shared" si="32"/>
      </c>
      <c r="F369" s="19">
        <f t="shared" si="33"/>
      </c>
      <c r="G369" s="20">
        <f t="shared" si="34"/>
      </c>
    </row>
    <row r="370" spans="2:7" ht="14.25">
      <c r="B370" s="18">
        <f t="shared" si="30"/>
      </c>
      <c r="C370" s="19">
        <f t="shared" si="35"/>
      </c>
      <c r="D370" s="19">
        <f t="shared" si="31"/>
      </c>
      <c r="E370" s="19">
        <f t="shared" si="32"/>
      </c>
      <c r="F370" s="19">
        <f t="shared" si="33"/>
      </c>
      <c r="G370" s="20">
        <f t="shared" si="34"/>
      </c>
    </row>
    <row r="371" spans="2:7" ht="14.25">
      <c r="B371" s="18">
        <f t="shared" si="30"/>
      </c>
      <c r="C371" s="19">
        <f t="shared" si="35"/>
      </c>
      <c r="D371" s="19">
        <f t="shared" si="31"/>
      </c>
      <c r="E371" s="19">
        <f t="shared" si="32"/>
      </c>
      <c r="F371" s="19">
        <f t="shared" si="33"/>
      </c>
      <c r="G371" s="20">
        <f t="shared" si="34"/>
      </c>
    </row>
    <row r="372" spans="2:7" ht="14.25">
      <c r="B372" s="18">
        <f t="shared" si="30"/>
      </c>
      <c r="C372" s="19">
        <f t="shared" si="35"/>
      </c>
      <c r="D372" s="19">
        <f t="shared" si="31"/>
      </c>
      <c r="E372" s="19">
        <f t="shared" si="32"/>
      </c>
      <c r="F372" s="19">
        <f t="shared" si="33"/>
      </c>
      <c r="G372" s="20">
        <f t="shared" si="34"/>
      </c>
    </row>
    <row r="373" spans="2:7" ht="14.25">
      <c r="B373" s="18">
        <f t="shared" si="30"/>
      </c>
      <c r="C373" s="19">
        <f t="shared" si="35"/>
      </c>
      <c r="D373" s="19">
        <f t="shared" si="31"/>
      </c>
      <c r="E373" s="19">
        <f t="shared" si="32"/>
      </c>
      <c r="F373" s="19">
        <f t="shared" si="33"/>
      </c>
      <c r="G373" s="20">
        <f t="shared" si="34"/>
      </c>
    </row>
    <row r="374" spans="2:7" ht="14.25">
      <c r="B374" s="18">
        <f t="shared" si="30"/>
      </c>
      <c r="C374" s="19">
        <f t="shared" si="35"/>
      </c>
      <c r="D374" s="19">
        <f t="shared" si="31"/>
      </c>
      <c r="E374" s="19">
        <f t="shared" si="32"/>
      </c>
      <c r="F374" s="19">
        <f t="shared" si="33"/>
      </c>
      <c r="G374" s="20">
        <f t="shared" si="34"/>
      </c>
    </row>
    <row r="375" spans="2:7" ht="15" thickBot="1">
      <c r="B375" s="21">
        <f t="shared" si="30"/>
      </c>
      <c r="C375" s="22">
        <f t="shared" si="35"/>
      </c>
      <c r="D375" s="22">
        <f t="shared" si="31"/>
      </c>
      <c r="E375" s="22">
        <f t="shared" si="32"/>
      </c>
      <c r="F375" s="22">
        <f t="shared" si="33"/>
      </c>
      <c r="G375" s="23">
        <f t="shared" si="34"/>
      </c>
    </row>
    <row r="376" ht="14.25"/>
  </sheetData>
  <sheetProtection/>
  <mergeCells count="12">
    <mergeCell ref="E7:F7"/>
    <mergeCell ref="E8:F8"/>
    <mergeCell ref="E9:F9"/>
    <mergeCell ref="E10:F10"/>
    <mergeCell ref="E11:F11"/>
    <mergeCell ref="E12:F12"/>
    <mergeCell ref="E13:F13"/>
    <mergeCell ref="A2:H2"/>
    <mergeCell ref="B4:D13"/>
    <mergeCell ref="E4:F4"/>
    <mergeCell ref="E5:F5"/>
    <mergeCell ref="E6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Mohan</dc:creator>
  <cp:keywords/>
  <dc:description/>
  <cp:lastModifiedBy>Windows User</cp:lastModifiedBy>
  <cp:lastPrinted>2015-05-14T10:24:34Z</cp:lastPrinted>
  <dcterms:created xsi:type="dcterms:W3CDTF">2010-07-11T10:59:05Z</dcterms:created>
  <dcterms:modified xsi:type="dcterms:W3CDTF">2023-02-03T11:06:47Z</dcterms:modified>
  <cp:category/>
  <cp:version/>
  <cp:contentType/>
  <cp:contentStatus/>
</cp:coreProperties>
</file>